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filterPrivacy="1" updateLinks="never" defaultThemeVersion="124226"/>
  <xr:revisionPtr revIDLastSave="0" documentId="13_ncr:1_{BF9DC327-278C-4925-B256-6D696C83AE7E}" xr6:coauthVersionLast="47" xr6:coauthVersionMax="47" xr10:uidLastSave="{00000000-0000-0000-0000-000000000000}"/>
  <workbookProtection workbookAlgorithmName="SHA-512" workbookHashValue="mG9Xvj25cHVL2QiCGcfKmtRxNNJpyYA0chLv+3knpDiWXk/S/Q8x7OloIdsuv2+h7i+s40+VPusmYjACegSrdA==" workbookSaltValue="8rxaS09XwWmMqNZTJN1F9g==" workbookSpinCount="100000" lockStructure="1"/>
  <bookViews>
    <workbookView xWindow="6270" yWindow="330" windowWidth="21735" windowHeight="15285" xr2:uid="{00000000-000D-0000-FFFF-FFFF00000000}"/>
  </bookViews>
  <sheets>
    <sheet name="申請書" sheetId="1" r:id="rId1"/>
    <sheet name="リスト" sheetId="2" state="hidden" r:id="rId2"/>
  </sheets>
  <externalReferences>
    <externalReference r:id="rId3"/>
  </externalReferences>
  <definedNames>
    <definedName name="_xlnm.Print_Area" localSheetId="0">申請書!$A$1:$AP$125</definedName>
    <definedName name="グローバル教育院">リスト!$P$2:$P$6</definedName>
    <definedName name="システム情報工学">リスト!$L$2:$L$10</definedName>
    <definedName name="ビジネス科学">リスト!$J$2:$J$7</definedName>
    <definedName name="医">リスト!$N$31:$N$33</definedName>
    <definedName name="学群">リスト!$H$30:$P$30</definedName>
    <definedName name="教育">リスト!$H$2:$H$4</definedName>
    <definedName name="芸術専門">リスト!$O$31</definedName>
    <definedName name="研究科">リスト!$H$1:$P$1</definedName>
    <definedName name="社会・国際">リスト!$I$31:$I$32</definedName>
    <definedName name="情報">リスト!$M$31:$M$33</definedName>
    <definedName name="人間">リスト!$J$31:$J$33</definedName>
    <definedName name="人間総合科学">リスト!$N$2:$N$28</definedName>
    <definedName name="人文・文化">リスト!$H$31:$H$33</definedName>
    <definedName name="人文社会科学">リスト!$I$2:$I$9</definedName>
    <definedName name="図書館情報メディア">リスト!$O$2:$O$3</definedName>
    <definedName name="数理物質科学">リスト!$K$2:$K$9</definedName>
    <definedName name="生命環境">リスト!$K$31:$K$33</definedName>
    <definedName name="生命環境科学">リスト!$M$2:$M$17</definedName>
    <definedName name="体育専門">リスト!$P$31</definedName>
    <definedName name="理工">リスト!$L$31:$L$36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96" i="1" l="1"/>
  <c r="AQ56" i="1"/>
  <c r="AQ55" i="1"/>
  <c r="AQ110" i="1" l="1"/>
  <c r="AQ104" i="1" l="1"/>
  <c r="AQ99" i="1" l="1"/>
  <c r="AQ112" i="1" l="1"/>
  <c r="AQ59" i="1" l="1"/>
  <c r="AQ58" i="1"/>
  <c r="AQ60" i="1"/>
  <c r="Z63" i="1" l="1"/>
  <c r="AQ18" i="1" l="1"/>
  <c r="AQ94" i="1" l="1"/>
  <c r="V83" i="1" l="1"/>
  <c r="AQ74" i="1" l="1"/>
  <c r="AQ3" i="1" l="1"/>
  <c r="AQ23" i="1" l="1"/>
  <c r="AQ19" i="1"/>
  <c r="AQ119" i="1" l="1"/>
  <c r="AQ118" i="1"/>
  <c r="AQ113" i="1" l="1"/>
  <c r="AQ75" i="1" l="1"/>
  <c r="AQ7" i="1" l="1"/>
  <c r="L91" i="1" l="1"/>
  <c r="L83" i="1" l="1"/>
  <c r="Q83" i="1"/>
  <c r="AA83" i="1"/>
  <c r="AF83" i="1"/>
  <c r="AK83" i="1"/>
  <c r="AQ9" i="1" l="1"/>
  <c r="AK91" i="1" l="1"/>
  <c r="Q91" i="1"/>
  <c r="V91" i="1"/>
  <c r="AA91" i="1"/>
  <c r="AF91" i="1"/>
  <c r="AQ28" i="1" l="1"/>
  <c r="AQ12" i="1"/>
  <c r="AQ10" i="1"/>
  <c r="AQ8" i="1"/>
  <c r="AQ6" i="1"/>
  <c r="AQ5" i="1"/>
  <c r="AQ4" i="1"/>
  <c r="AQ64" i="1"/>
  <c r="AQ65" i="1"/>
  <c r="AQ66" i="1"/>
  <c r="AQ114" i="1"/>
  <c r="AQ111" i="1"/>
  <c r="AQ109" i="1"/>
  <c r="AQ108" i="1"/>
  <c r="AQ107" i="1"/>
  <c r="AQ106" i="1"/>
  <c r="AQ105" i="1"/>
  <c r="AQ103" i="1"/>
  <c r="AQ101" i="1"/>
  <c r="AQ93" i="1"/>
  <c r="AQ73" i="1"/>
  <c r="AQ72" i="1"/>
  <c r="G64" i="1" l="1"/>
  <c r="G63" i="1"/>
  <c r="G62" i="1"/>
  <c r="N63" i="1"/>
  <c r="N62" i="1"/>
  <c r="AL63" i="1"/>
  <c r="AL6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・障害者、長期療養者の状況           
・災害の詳細な被災状況           
・主たる家計支持者が無職または失職の場合、いつからその状況にあるのか、           
・生活費を現在はどのようにまかなっているのか           
・経常的な収入が皆無または僅かな場合は、生活の方法   等を詳しく記入           </t>
        </r>
      </text>
    </comment>
    <comment ref="Q69" authorId="0" shapeId="0" xr:uid="{00000000-0006-0000-0000-000004000000}">
      <text>
        <r>
          <rPr>
            <b/>
            <sz val="8"/>
            <color indexed="81"/>
            <rFont val="ＭＳ Ｐゴシック"/>
            <family val="3"/>
            <charset val="128"/>
          </rPr>
          <t>所得の金額および特別控除の金額についてはすべて入力（千円未満四捨五入）。
一つの欄に複数の項目が該当する場合には、各項目において</t>
        </r>
        <r>
          <rPr>
            <b/>
            <u/>
            <sz val="8"/>
            <color indexed="81"/>
            <rFont val="ＭＳ Ｐゴシック"/>
            <family val="3"/>
            <charset val="128"/>
          </rPr>
          <t>千円未満を四捨五入した数値</t>
        </r>
        <r>
          <rPr>
            <b/>
            <sz val="8"/>
            <color indexed="81"/>
            <rFont val="ＭＳ Ｐゴシック"/>
            <family val="3"/>
            <charset val="128"/>
          </rPr>
          <t>を合算して入力。</t>
        </r>
      </text>
    </comment>
    <comment ref="AK76" authorId="0" shapeId="0" xr:uid="{00000000-0006-0000-0000-000005000000}">
      <text>
        <r>
          <rPr>
            <b/>
            <sz val="8"/>
            <color indexed="81"/>
            <rFont val="ＭＳ Ｐゴシック"/>
            <family val="3"/>
            <charset val="128"/>
          </rPr>
          <t>所得【全員入力】</t>
        </r>
        <r>
          <rPr>
            <sz val="8"/>
            <color indexed="81"/>
            <rFont val="ＭＳ Ｐゴシック"/>
            <family val="3"/>
            <charset val="128"/>
          </rPr>
          <t xml:space="preserve">
【所得】
・「家族及び所得欄」の※のついている項目は２０２５年度課税証明書（非課税証明書）または所得証明書から入力
・該当する項目別に原則として、２０２４年分（1月～12月）収入額（所得額）を入力
・家計急変申請者は、２０２６年に家計急変の場合は、同年１年間における家族全員の急変前収入と急変後の見込収入の合計額を、２０２５年中途に家計急変の場合は、家族全員の急変後の収入を１年分に換算した額を記入
・２０２４年１月１日以降に新たに独立生計者となった者は、独立生計に至ってからの年収見込み額を入力
</t>
        </r>
        <r>
          <rPr>
            <b/>
            <sz val="8"/>
            <color indexed="81"/>
            <rFont val="ＭＳ Ｐゴシック"/>
            <family val="3"/>
            <charset val="128"/>
          </rPr>
          <t>日本学術振興会研究員の研究奨励金【該当者のみ入力】</t>
        </r>
        <r>
          <rPr>
            <sz val="8"/>
            <color indexed="81"/>
            <rFont val="ＭＳ Ｐゴシック"/>
            <family val="3"/>
            <charset val="128"/>
          </rPr>
          <t xml:space="preserve">
奨学金ではなく、⑥家族及び所得の給与収入金額※に入力
</t>
        </r>
        <r>
          <rPr>
            <b/>
            <sz val="8"/>
            <color indexed="81"/>
            <rFont val="ＭＳ Ｐゴシック"/>
            <family val="3"/>
            <charset val="128"/>
          </rPr>
          <t>養育費【該当者のみ入力】</t>
        </r>
        <r>
          <rPr>
            <sz val="8"/>
            <color indexed="81"/>
            <rFont val="ＭＳ Ｐゴシック"/>
            <family val="3"/>
            <charset val="128"/>
          </rPr>
          <t xml:space="preserve">
養育費等受給している場合、本人の口座に直接振り込まれている場合は本人の欄に、それ以外は家計支持者の欄に入力</t>
        </r>
      </text>
    </comment>
    <comment ref="K111" authorId="0" shapeId="0" xr:uid="{00000000-0006-0000-0000-000006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AJ111" authorId="0" shapeId="0" xr:uid="{00000000-0006-0000-0000-000007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 ref="K112" authorId="0" shapeId="0" xr:uid="{00000000-0006-0000-0000-000008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K113" authorId="0" shapeId="0" xr:uid="{00000000-0006-0000-0000-000009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R113" authorId="0" shapeId="0" xr:uid="{00000000-0006-0000-0000-00000A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L114" authorId="0" shapeId="0" xr:uid="{00000000-0006-0000-0000-00000B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
給付（還付）を受けた場合は、上記の支出額から給付額を控除した金額
・長期療養費の対象期間は「2024年1月～2024年12月分」</t>
        </r>
      </text>
    </comment>
    <comment ref="O114" authorId="0" shapeId="0" xr:uid="{00000000-0006-0000-0000-00000C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Z114" authorId="0" shapeId="0" xr:uid="{00000000-0006-0000-0000-00000D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K115" authorId="0" shapeId="0" xr:uid="{00000000-0006-0000-0000-00000E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R115" authorId="0" shapeId="0" xr:uid="{00000000-0006-0000-0000-00000F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L116" authorId="0" shapeId="0" xr:uid="{00000000-0006-0000-0000-000010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O116" authorId="0" shapeId="0" xr:uid="{00000000-0006-0000-0000-000011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Z116" authorId="0" shapeId="0" xr:uid="{00000000-0006-0000-0000-000012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List>
</comments>
</file>

<file path=xl/sharedStrings.xml><?xml version="1.0" encoding="utf-8"?>
<sst xmlns="http://schemas.openxmlformats.org/spreadsheetml/2006/main" count="495" uniqueCount="341">
  <si>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</si>
  <si>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</si>
  <si>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</si>
  <si>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</si>
  <si>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</si>
  <si>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</si>
  <si>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</si>
  <si>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</si>
  <si>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</si>
  <si>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</si>
  <si>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</si>
  <si>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</si>
  <si>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</si>
  <si>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</si>
  <si>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</si>
  <si>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</si>
  <si>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</si>
  <si>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</si>
  <si>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</si>
  <si>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</si>
  <si>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</si>
  <si>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</si>
  <si>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</si>
  <si>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</si>
  <si>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</si>
  <si>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</si>
  <si>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</si>
  <si>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</si>
  <si>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</si>
  <si>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</si>
  <si>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</si>
  <si>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</si>
  <si>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</si>
  <si>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</si>
  <si>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</si>
  <si>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</si>
  <si>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</si>
  <si>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</si>
  <si>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</si>
  <si>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</si>
  <si>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</si>
  <si>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</si>
  <si>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</si>
  <si>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</si>
  <si>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</si>
  <si>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</si>
  <si>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</si>
  <si>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</si>
  <si>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</si>
  <si>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</si>
  <si>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</si>
  <si>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</si>
  <si>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</si>
  <si>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</si>
  <si>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</si>
  <si>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</si>
  <si>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</si>
  <si>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</si>
  <si>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</si>
  <si>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</si>
  <si>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</si>
  <si>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</si>
  <si>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</si>
  <si>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</si>
  <si>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</si>
  <si>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</si>
  <si>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</si>
  <si>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</si>
  <si>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</si>
  <si>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</si>
  <si>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</si>
  <si>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</si>
  <si>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</si>
  <si>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</si>
  <si>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</si>
  <si>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</si>
  <si>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</si>
  <si>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</si>
  <si>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</si>
  <si>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</si>
  <si>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</si>
  <si>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</si>
  <si>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支援室チェック欄</t>
    <rPh sb="0" eb="2">
      <t>シエン</t>
    </rPh>
    <rPh sb="2" eb="3">
      <t>シツ</t>
    </rPh>
    <rPh sb="7" eb="8">
      <t>ラン</t>
    </rPh>
    <phoneticPr fontId="1"/>
  </si>
  <si>
    <t>学生生活課</t>
    <rPh sb="0" eb="2">
      <t>ガクセイ</t>
    </rPh>
    <rPh sb="2" eb="4">
      <t>セイカツ</t>
    </rPh>
    <rPh sb="4" eb="5">
      <t>カ</t>
    </rPh>
    <phoneticPr fontId="1"/>
  </si>
  <si>
    <t>学力</t>
    <rPh sb="0" eb="2">
      <t>ガクリョク</t>
    </rPh>
    <phoneticPr fontId="1"/>
  </si>
  <si>
    <t>有　・　無</t>
  </si>
  <si>
    <t>設置
区分</t>
    <rPh sb="0" eb="2">
      <t>セッチ</t>
    </rPh>
    <rPh sb="3" eb="5">
      <t>クブン</t>
    </rPh>
    <phoneticPr fontId="1"/>
  </si>
  <si>
    <t>年）</t>
    <rPh sb="0" eb="1">
      <t>ネン</t>
    </rPh>
    <phoneticPr fontId="1"/>
  </si>
  <si>
    <t>（</t>
    <phoneticPr fontId="1"/>
  </si>
  <si>
    <t>申請者との続柄</t>
    <rPh sb="0" eb="3">
      <t>シンセイシャ</t>
    </rPh>
    <rPh sb="5" eb="7">
      <t>ゾクガラ</t>
    </rPh>
    <phoneticPr fontId="1"/>
  </si>
  <si>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</si>
  <si>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</si>
  <si>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</si>
  <si>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</si>
  <si>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</si>
  <si>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</si>
  <si>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</si>
  <si>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</si>
  <si>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</si>
  <si>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</si>
  <si>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</si>
  <si>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</si>
  <si>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</si>
  <si>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</si>
  <si>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</si>
  <si>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</si>
  <si>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</si>
  <si>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</si>
  <si>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</si>
  <si>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</si>
  <si>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</si>
  <si>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</si>
  <si>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</si>
  <si>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</si>
  <si>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</si>
  <si>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</si>
  <si>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</si>
  <si>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</si>
  <si>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</si>
  <si>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</si>
  <si>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</si>
  <si>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</si>
  <si>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</si>
  <si>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</si>
  <si>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</si>
  <si>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</si>
  <si>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</si>
  <si>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</si>
  <si>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</si>
  <si>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</si>
  <si>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</si>
  <si>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</si>
  <si>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</si>
  <si>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</si>
  <si>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</si>
  <si>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</si>
  <si>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</si>
  <si>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</si>
  <si>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</si>
  <si>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</si>
  <si>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</si>
  <si>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</si>
  <si>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</si>
  <si>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</si>
  <si>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</si>
  <si>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</si>
  <si>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</si>
  <si>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</si>
  <si>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</si>
  <si>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</si>
  <si>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</si>
  <si>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</si>
  <si>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</si>
  <si>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</si>
  <si>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</si>
  <si>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</si>
  <si>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</si>
  <si>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</si>
  <si>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</si>
  <si>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</si>
  <si>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</si>
  <si>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</si>
  <si>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</si>
  <si>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</si>
  <si>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</si>
  <si>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</si>
  <si>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</si>
  <si>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</si>
  <si>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</si>
  <si>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</si>
  <si>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</si>
  <si>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</si>
  <si>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</si>
  <si>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</si>
  <si>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</si>
  <si>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</si>
  <si>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</si>
  <si>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２　事情（死亡）</t>
    <phoneticPr fontId="1"/>
  </si>
  <si>
    <t>３　事情（災害）</t>
    <phoneticPr fontId="1"/>
  </si>
  <si>
    <t>４　事情（失職）</t>
    <phoneticPr fontId="1"/>
  </si>
  <si>
    <t>５　事情（その他）</t>
    <phoneticPr fontId="1"/>
  </si>
  <si>
    <t>超過期間</t>
    <rPh sb="0" eb="2">
      <t>チョウカ</t>
    </rPh>
    <rPh sb="2" eb="4">
      <t>キカン</t>
    </rPh>
    <phoneticPr fontId="1"/>
  </si>
  <si>
    <t>年</t>
    <rPh sb="0" eb="1">
      <t>ネン</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</si>
  <si>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</si>
  <si>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</si>
  <si>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本人との続柄　（</t>
    <phoneticPr fontId="1"/>
  </si>
  <si>
    <t>）</t>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</si>
  <si>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</si>
  <si>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</si>
  <si>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</si>
  <si>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</si>
  <si>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t>
    <phoneticPr fontId="1"/>
  </si>
  <si>
    <t>月)</t>
    <rPh sb="0" eb="1">
      <t>ガツ</t>
    </rPh>
    <phoneticPr fontId="1"/>
  </si>
  <si>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</si>
  <si>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</si>
  <si>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</si>
  <si>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</si>
  <si>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</si>
  <si>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</si>
  <si>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</si>
  <si>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</si>
  <si>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</si>
  <si>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）家計急変事由（</t>
    <rPh sb="1" eb="3">
      <t>カケイ</t>
    </rPh>
    <rPh sb="3" eb="5">
      <t>キュウヘン</t>
    </rPh>
    <rPh sb="5" eb="7">
      <t>ジユウ</t>
    </rPh>
    <phoneticPr fontId="1"/>
  </si>
  <si>
    <t>国立　　　公立　　　私立</t>
  </si>
  <si>
    <t>自宅　　　　　　　自宅外</t>
  </si>
  <si>
    <r>
      <rPr>
        <b/>
        <sz val="8"/>
        <rFont val="ＭＳ Ｐ明朝"/>
        <family val="1"/>
        <charset val="128"/>
      </rPr>
      <t>⑤母子父子世帯　</t>
    </r>
    <r>
      <rPr>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</si>
  <si>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無・全免・　　　　半免・一部</t>
  </si>
  <si>
    <t>無・全免・　　　　半免・一部</t>
    <phoneticPr fontId="1"/>
  </si>
  <si>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</si>
  <si>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</si>
  <si>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</si>
  <si>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</si>
  <si>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</si>
  <si>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</si>
  <si>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</si>
  <si>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</si>
  <si>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</si>
  <si>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</si>
  <si>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</si>
  <si>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</si>
  <si>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</si>
  <si>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</si>
  <si>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</si>
  <si>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</si>
  <si>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</si>
  <si>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</si>
  <si>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</si>
  <si>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</si>
  <si>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</si>
  <si>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</si>
  <si>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</si>
  <si>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</si>
  <si>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</si>
  <si>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</si>
  <si>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</si>
  <si>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</si>
  <si>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</si>
  <si>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学生記入欄</t>
    <rPh sb="0" eb="5">
      <t>ガクセイキニュウラン</t>
    </rPh>
    <phoneticPr fontId="1"/>
  </si>
  <si>
    <t>長期履修許可者</t>
    <rPh sb="0" eb="2">
      <t>チョウキ</t>
    </rPh>
    <rPh sb="2" eb="4">
      <t>リシュウ</t>
    </rPh>
    <rPh sb="4" eb="6">
      <t>キョカ</t>
    </rPh>
    <rPh sb="6" eb="7">
      <t>シャ</t>
    </rPh>
    <phoneticPr fontId="1"/>
  </si>
  <si>
    <t>計　
(給与収入）</t>
    <rPh sb="0" eb="1">
      <t>ケイ</t>
    </rPh>
    <phoneticPr fontId="1"/>
  </si>
  <si>
    <t>計　
(給与収入以外の所得）</t>
    <rPh sb="0" eb="1">
      <t>ケイ</t>
    </rPh>
    <phoneticPr fontId="1"/>
  </si>
  <si>
    <t>大学認定</t>
    <rPh sb="0" eb="2">
      <t>ダイガク</t>
    </rPh>
    <rPh sb="2" eb="4">
      <t>ニンテイ</t>
    </rPh>
    <phoneticPr fontId="1"/>
  </si>
  <si>
    <t>氏 名</t>
    <rPh sb="0" eb="1">
      <t>シ</t>
    </rPh>
    <rPh sb="2" eb="3">
      <t>メイ</t>
    </rPh>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</si>
  <si>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</si>
  <si>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</si>
  <si>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自宅　　　　　自宅外</t>
  </si>
  <si>
    <t>小学校　中学校　高校　大学　高専　専修学校（高等課程）　専修学校（専門課程）</t>
  </si>
  <si>
    <t>無・有</t>
  </si>
  <si>
    <t>入学　・　編入学</t>
  </si>
  <si>
    <t>西暦</t>
    <rPh sb="0" eb="2">
      <t>セイレキ</t>
    </rPh>
    <phoneticPr fontId="1"/>
  </si>
  <si>
    <t>(西暦</t>
    <rPh sb="1" eb="3">
      <t>セイレキ</t>
    </rPh>
    <phoneticPr fontId="1"/>
  </si>
  <si>
    <t>大学修正欄</t>
    <rPh sb="0" eb="2">
      <t>ダイガク</t>
    </rPh>
    <rPh sb="2" eb="4">
      <t>シュウセイ</t>
    </rPh>
    <rPh sb="4" eb="5">
      <t>ラン</t>
    </rPh>
    <phoneticPr fontId="1"/>
  </si>
  <si>
    <t>専門職学位</t>
    <rPh sb="3" eb="5">
      <t>ガクイ</t>
    </rPh>
    <phoneticPr fontId="1"/>
  </si>
  <si>
    <t>山岳科学学位プログラム</t>
    <rPh sb="0" eb="2">
      <t>サンガク</t>
    </rPh>
    <rPh sb="2" eb="4">
      <t>カガク</t>
    </rPh>
    <rPh sb="4" eb="6">
      <t>ガクイ</t>
    </rPh>
    <phoneticPr fontId="1"/>
  </si>
  <si>
    <t>国際連携持続環境科学</t>
    <rPh sb="0" eb="2">
      <t>コクサイ</t>
    </rPh>
    <rPh sb="2" eb="4">
      <t>レンケイ</t>
    </rPh>
    <rPh sb="4" eb="6">
      <t>ジゾク</t>
    </rPh>
    <rPh sb="6" eb="8">
      <t>カンキョウ</t>
    </rPh>
    <rPh sb="8" eb="10">
      <t>カガク</t>
    </rPh>
    <phoneticPr fontId="1"/>
  </si>
  <si>
    <t>国際連携食料健康科学</t>
    <rPh sb="0" eb="2">
      <t>コクサイ</t>
    </rPh>
    <rPh sb="2" eb="4">
      <t>レンケイ</t>
    </rPh>
    <rPh sb="4" eb="6">
      <t>ショクリョウ</t>
    </rPh>
    <rPh sb="6" eb="8">
      <t>ケンコウ</t>
    </rPh>
    <rPh sb="8" eb="10">
      <t>カガク</t>
    </rPh>
    <phoneticPr fontId="1"/>
  </si>
  <si>
    <t>～西暦</t>
    <rPh sb="1" eb="3">
      <t>セイレキ</t>
    </rPh>
    <phoneticPr fontId="1"/>
  </si>
  <si>
    <t>千円未満四捨五入</t>
    <rPh sb="0" eb="2">
      <t>センエン</t>
    </rPh>
    <rPh sb="2" eb="4">
      <t>ミマン</t>
    </rPh>
    <rPh sb="4" eb="8">
      <t>シシャゴニュウ</t>
    </rPh>
    <phoneticPr fontId="1"/>
  </si>
  <si>
    <t>東京キャンパス　　　筑波キャンパス</t>
  </si>
  <si>
    <t>障害者・要介護3以上</t>
    <rPh sb="4" eb="5">
      <t>ヨウ</t>
    </rPh>
    <rPh sb="5" eb="7">
      <t>カイゴ</t>
    </rPh>
    <rPh sb="8" eb="10">
      <t>イジョウ</t>
    </rPh>
    <phoneticPr fontId="1"/>
  </si>
  <si>
    <t xml:space="preserve"> 過去に休学　　　　　　</t>
    <rPh sb="1" eb="3">
      <t>カコ</t>
    </rPh>
    <rPh sb="4" eb="6">
      <t>キュウガク</t>
    </rPh>
    <phoneticPr fontId="1"/>
  </si>
  <si>
    <t>有</t>
    <rPh sb="0" eb="1">
      <t>アリ</t>
    </rPh>
    <phoneticPr fontId="34"/>
  </si>
  <si>
    <t>・</t>
  </si>
  <si>
    <t>無</t>
    <rPh sb="0" eb="1">
      <t>ナ</t>
    </rPh>
    <phoneticPr fontId="34"/>
  </si>
  <si>
    <t xml:space="preserve"> 成績　　　　　　　単位数</t>
    <rPh sb="1" eb="3">
      <t>セイセキ</t>
    </rPh>
    <rPh sb="10" eb="13">
      <t>タンイスウ</t>
    </rPh>
    <phoneticPr fontId="34"/>
  </si>
  <si>
    <t xml:space="preserve"> 学力特例</t>
    <rPh sb="1" eb="3">
      <t>ガクリョク</t>
    </rPh>
    <rPh sb="3" eb="5">
      <t>トクレイ</t>
    </rPh>
    <phoneticPr fontId="1"/>
  </si>
  <si>
    <t>該当</t>
    <rPh sb="0" eb="2">
      <t>ガイトウ</t>
    </rPh>
    <phoneticPr fontId="34"/>
  </si>
  <si>
    <t>備考</t>
    <rPh sb="0" eb="2">
      <t>ビコウ</t>
    </rPh>
    <phoneticPr fontId="1"/>
  </si>
  <si>
    <t xml:space="preserve"> 申請理由</t>
    <rPh sb="1" eb="3">
      <t>シンセイ</t>
    </rPh>
    <rPh sb="3" eb="5">
      <t>リユウ</t>
    </rPh>
    <phoneticPr fontId="1"/>
  </si>
  <si>
    <t>一般</t>
    <rPh sb="0" eb="2">
      <t>イッパン</t>
    </rPh>
    <phoneticPr fontId="1"/>
  </si>
  <si>
    <t>事情（死亡）</t>
    <rPh sb="0" eb="2">
      <t>ジジョウ</t>
    </rPh>
    <rPh sb="3" eb="5">
      <t>シボウ</t>
    </rPh>
    <phoneticPr fontId="1"/>
  </si>
  <si>
    <t>事情（災害）</t>
    <rPh sb="0" eb="2">
      <t>ジジョウ</t>
    </rPh>
    <rPh sb="3" eb="5">
      <t>サイガイ</t>
    </rPh>
    <phoneticPr fontId="1"/>
  </si>
  <si>
    <t>事情（失職）</t>
    <rPh sb="0" eb="2">
      <t>ジジョウ</t>
    </rPh>
    <rPh sb="3" eb="5">
      <t>シッショク</t>
    </rPh>
    <phoneticPr fontId="1"/>
  </si>
  <si>
    <t>事情（その他）</t>
    <rPh sb="0" eb="2">
      <t>ジジョウ</t>
    </rPh>
    <rPh sb="5" eb="6">
      <t>タ</t>
    </rPh>
    <phoneticPr fontId="1"/>
  </si>
  <si>
    <t>家計（特例）</t>
    <rPh sb="0" eb="2">
      <t>カケイ</t>
    </rPh>
    <rPh sb="3" eb="5">
      <t>トクレイ</t>
    </rPh>
    <phoneticPr fontId="1"/>
  </si>
  <si>
    <t xml:space="preserve"> 家族数</t>
    <rPh sb="1" eb="3">
      <t>カゾク</t>
    </rPh>
    <rPh sb="3" eb="4">
      <t>スウ</t>
    </rPh>
    <phoneticPr fontId="1"/>
  </si>
  <si>
    <t>人</t>
    <rPh sb="0" eb="1">
      <t>ヒト</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</si>
  <si>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</si>
  <si>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</si>
  <si>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</si>
  <si>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</si>
  <si>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母子父子世帯　　　　　　　　　</t>
    <rPh sb="1" eb="3">
      <t>ボシ</t>
    </rPh>
    <rPh sb="3" eb="5">
      <t>フシ</t>
    </rPh>
    <rPh sb="5" eb="7">
      <t>セタイ</t>
    </rPh>
    <phoneticPr fontId="1"/>
  </si>
  <si>
    <t xml:space="preserve"> 該当　・　無</t>
    <phoneticPr fontId="1"/>
  </si>
  <si>
    <t xml:space="preserve"> 多子世帯　　　　　　　　　</t>
    <rPh sb="1" eb="2">
      <t>オオ</t>
    </rPh>
    <rPh sb="2" eb="3">
      <t>コ</t>
    </rPh>
    <rPh sb="3" eb="5">
      <t>セタイ</t>
    </rPh>
    <phoneticPr fontId="1"/>
  </si>
  <si>
    <t>該当　・　無</t>
    <phoneticPr fontId="1"/>
  </si>
  <si>
    <t xml:space="preserve"> 非課税世帯</t>
    <rPh sb="1" eb="4">
      <t>ヒカゼイ</t>
    </rPh>
    <rPh sb="4" eb="6">
      <t>セタイ</t>
    </rPh>
    <phoneticPr fontId="1"/>
  </si>
  <si>
    <t xml:space="preserve"> 該当　・　無</t>
    <phoneticPr fontId="1"/>
  </si>
  <si>
    <t>-</t>
  </si>
  <si>
    <t>グローバル教育院</t>
    <rPh sb="5" eb="8">
      <t>キョウイクイン</t>
    </rPh>
    <phoneticPr fontId="1"/>
  </si>
  <si>
    <t>スポーツウエルネス学位プログラム</t>
    <rPh sb="9" eb="11">
      <t>ガクイ</t>
    </rPh>
    <phoneticPr fontId="1"/>
  </si>
  <si>
    <t>教育学（国際教育）修士プログラム</t>
    <rPh sb="0" eb="2">
      <t>キョウイク</t>
    </rPh>
    <rPh sb="2" eb="3">
      <t>ガク</t>
    </rPh>
    <rPh sb="4" eb="6">
      <t>コクサイ</t>
    </rPh>
    <rPh sb="6" eb="8">
      <t>キョウイク</t>
    </rPh>
    <rPh sb="9" eb="11">
      <t>シュウシ</t>
    </rPh>
    <phoneticPr fontId="1"/>
  </si>
  <si>
    <t>ヒューマンバイオロジー学位プログラム</t>
    <rPh sb="11" eb="13">
      <t>ガクイ</t>
    </rPh>
    <phoneticPr fontId="1"/>
  </si>
  <si>
    <t>エンパワーメント情報学プログラム</t>
    <rPh sb="8" eb="11">
      <t>ジョウホウガク</t>
    </rPh>
    <phoneticPr fontId="1"/>
  </si>
  <si>
    <t>ヒューマニクス学位プログラム</t>
    <rPh sb="7" eb="9">
      <t>ガクイ</t>
    </rPh>
    <phoneticPr fontId="1"/>
  </si>
  <si>
    <t>ライフイノベーション学位プログラム</t>
    <rPh sb="10" eb="12">
      <t>ガクイ</t>
    </rPh>
    <phoneticPr fontId="1"/>
  </si>
  <si>
    <t>か月</t>
    <rPh sb="1" eb="2">
      <t>ゲツ</t>
    </rPh>
    <phoneticPr fontId="1"/>
  </si>
  <si>
    <t>研究群・研究科</t>
    <rPh sb="0" eb="2">
      <t>ケンキュウ</t>
    </rPh>
    <rPh sb="2" eb="3">
      <t>グン</t>
    </rPh>
    <rPh sb="4" eb="7">
      <t>ケンキュウカ</t>
    </rPh>
    <phoneticPr fontId="1"/>
  </si>
  <si>
    <t>学位ﾌﾟﾛｸﾞﾗﾑ
専攻</t>
    <rPh sb="0" eb="2">
      <t>ガクイ</t>
    </rPh>
    <rPh sb="10" eb="12">
      <t>センコウ</t>
    </rPh>
    <phoneticPr fontId="1"/>
  </si>
  <si>
    <t>独立生計者については、独立生計に至った理由・時期を記入すること</t>
    <phoneticPr fontId="1"/>
  </si>
  <si>
    <t>④家計急変申請の有無　（※全員記入）　　　　　（単に申請をしたかどうかではありません）</t>
    <phoneticPr fontId="1"/>
  </si>
  <si>
    <t>研究群
研究科</t>
    <rPh sb="0" eb="2">
      <t>ケンキュウ</t>
    </rPh>
    <rPh sb="2" eb="3">
      <t>グン</t>
    </rPh>
    <rPh sb="4" eb="7">
      <t>ケンキュウカ</t>
    </rPh>
    <phoneticPr fontId="1"/>
  </si>
  <si>
    <t>就学者を除く家族（就学者は⑧に記入）</t>
    <rPh sb="0" eb="3">
      <t>シュウガクシャ</t>
    </rPh>
    <rPh sb="4" eb="5">
      <t>ノゾ</t>
    </rPh>
    <rPh sb="6" eb="8">
      <t>カゾク</t>
    </rPh>
    <phoneticPr fontId="1"/>
  </si>
  <si>
    <t>注　申請者の親と別居している独立した兄弟姉妹や祖父母等は別生計であれば記入しない。両親は死別や戸籍上の生別を除き必ず記入すること（独立生計者除く）。</t>
    <phoneticPr fontId="1"/>
  </si>
  <si>
    <t>学位ﾌﾟﾛｸﾞﾗﾑ・専攻</t>
    <rPh sb="0" eb="2">
      <t>ガクイ</t>
    </rPh>
    <rPh sb="10" eb="12">
      <t>センコウ</t>
    </rPh>
    <phoneticPr fontId="1"/>
  </si>
  <si>
    <t>養育費</t>
    <rPh sb="0" eb="3">
      <t>ヨウイクヒ</t>
    </rPh>
    <phoneticPr fontId="1"/>
  </si>
  <si>
    <t>遺族年金</t>
    <rPh sb="0" eb="2">
      <t>イゾク</t>
    </rPh>
    <rPh sb="2" eb="4">
      <t>ネンキン</t>
    </rPh>
    <phoneticPr fontId="1"/>
  </si>
  <si>
    <t>遺族年金</t>
    <phoneticPr fontId="1"/>
  </si>
  <si>
    <t>障害者・要介護3以上</t>
  </si>
  <si>
    <t>今回継続申請しない理由（※1つ選択）:</t>
    <rPh sb="15" eb="17">
      <t>センタク</t>
    </rPh>
    <phoneticPr fontId="1"/>
  </si>
  <si>
    <t>※印刷後に父母等が署名してください。</t>
    <rPh sb="5" eb="7">
      <t>フボ</t>
    </rPh>
    <rPh sb="7" eb="8">
      <t>トウ</t>
    </rPh>
    <rPh sb="9" eb="11">
      <t>ショメイ</t>
    </rPh>
    <phoneticPr fontId="1"/>
  </si>
  <si>
    <t>⑥家族及び所得（※は課税証明書から記入） 千円未満四捨五入</t>
    <rPh sb="1" eb="3">
      <t>カゾク</t>
    </rPh>
    <rPh sb="3" eb="4">
      <t>オヨ</t>
    </rPh>
    <rPh sb="5" eb="7">
      <t>ショトク</t>
    </rPh>
    <rPh sb="10" eb="12">
      <t>カゼイ</t>
    </rPh>
    <rPh sb="12" eb="15">
      <t>ショウメイショ</t>
    </rPh>
    <rPh sb="17" eb="19">
      <t>キニュウ</t>
    </rPh>
    <rPh sb="21" eb="23">
      <t>センエン</t>
    </rPh>
    <rPh sb="23" eb="25">
      <t>ミマン</t>
    </rPh>
    <rPh sb="25" eb="29">
      <t>シシャゴニュウ</t>
    </rPh>
    <phoneticPr fontId="1"/>
  </si>
  <si>
    <r>
      <t>有　・　無　　　　　　　　</t>
    </r>
    <r>
      <rPr>
        <sz val="5"/>
        <rFont val="ＭＳ Ｐゴシック"/>
        <family val="3"/>
        <charset val="128"/>
      </rPr>
      <t>・内部進学により不徴収</t>
    </r>
    <phoneticPr fontId="1"/>
  </si>
  <si>
    <t>※申請書はA4判で両面印刷・上下一致し、1枚に収めてください。</t>
    <rPh sb="21" eb="22">
      <t>マイ</t>
    </rPh>
    <rPh sb="23" eb="24">
      <t>オサ</t>
    </rPh>
    <phoneticPr fontId="1"/>
  </si>
  <si>
    <t>学群・群</t>
    <rPh sb="0" eb="2">
      <t>ガクグン</t>
    </rPh>
    <rPh sb="3" eb="4">
      <t>グン</t>
    </rPh>
    <phoneticPr fontId="1"/>
  </si>
  <si>
    <t>学類・類</t>
    <rPh sb="0" eb="2">
      <t>ガクルイ</t>
    </rPh>
    <rPh sb="3" eb="4">
      <t>ルイ</t>
    </rPh>
    <phoneticPr fontId="1"/>
  </si>
  <si>
    <t>学群
群</t>
    <rPh sb="0" eb="2">
      <t>ガクグン</t>
    </rPh>
    <rPh sb="3" eb="4">
      <t>グン</t>
    </rPh>
    <phoneticPr fontId="1"/>
  </si>
  <si>
    <t>学類
類</t>
    <rPh sb="0" eb="2">
      <t>ガクルイ</t>
    </rPh>
    <rPh sb="3" eb="4">
      <t>ルイ</t>
    </rPh>
    <phoneticPr fontId="1"/>
  </si>
  <si>
    <t>勤務先</t>
    <rPh sb="0" eb="3">
      <t>キンムサキ</t>
    </rPh>
    <phoneticPr fontId="1"/>
  </si>
  <si>
    <t>勤続年数</t>
    <rPh sb="0" eb="2">
      <t>キンゾク</t>
    </rPh>
    <rPh sb="2" eb="4">
      <t>ネンスウ</t>
    </rPh>
    <phoneticPr fontId="1"/>
  </si>
  <si>
    <t>(全免・半免・1/3免・2/3免・不許可・未申請)</t>
  </si>
  <si>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</si>
  <si>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国立　　　公立　　　私立</t>
    <phoneticPr fontId="1"/>
  </si>
  <si>
    <t>２０２６年度第１期（春学期）　筑波大学授業料免除申請書　≪留学生以外用≫</t>
    <rPh sb="4" eb="6">
      <t>ネンド</t>
    </rPh>
    <rPh sb="6" eb="7">
      <t>ダイ</t>
    </rPh>
    <rPh sb="8" eb="9">
      <t>キ</t>
    </rPh>
    <rPh sb="10" eb="11">
      <t>ハル</t>
    </rPh>
    <rPh sb="11" eb="13">
      <t>ガッキ</t>
    </rPh>
    <rPh sb="15" eb="17">
      <t>ツクバ</t>
    </rPh>
    <rPh sb="17" eb="19">
      <t>ダイガク</t>
    </rPh>
    <rPh sb="19" eb="22">
      <t>ジュギョウリョウ</t>
    </rPh>
    <rPh sb="22" eb="24">
      <t>メンジョ</t>
    </rPh>
    <rPh sb="24" eb="27">
      <t>シンセイショ</t>
    </rPh>
    <rPh sb="29" eb="32">
      <t>リュウガクセイ</t>
    </rPh>
    <rPh sb="32" eb="34">
      <t>イガイ</t>
    </rPh>
    <rPh sb="34" eb="35">
      <t>ヨウ</t>
    </rPh>
    <phoneticPr fontId="1"/>
  </si>
  <si>
    <t>下記の理由により、２０２６年度第１期（春学期分）の</t>
    <rPh sb="0" eb="2">
      <t>カキ</t>
    </rPh>
    <rPh sb="3" eb="5">
      <t>リユウ</t>
    </rPh>
    <rPh sb="13" eb="15">
      <t>ネンド</t>
    </rPh>
    <rPh sb="15" eb="16">
      <t>ダイ</t>
    </rPh>
    <rPh sb="17" eb="18">
      <t>キ</t>
    </rPh>
    <rPh sb="19" eb="20">
      <t>ハル</t>
    </rPh>
    <rPh sb="20" eb="22">
      <t>ガッキ</t>
    </rPh>
    <rPh sb="22" eb="23">
      <t>ブン</t>
    </rPh>
    <phoneticPr fontId="1"/>
  </si>
  <si>
    <t>家族で2024年1月１日以降に退職・転職等があった場合には、時期及び退職金・雇用保険受給の有無を書くこと（定年退職後の再雇用含む）</t>
    <rPh sb="9" eb="10">
      <t>ガツ</t>
    </rPh>
    <rPh sb="11" eb="12">
      <t>ニチ</t>
    </rPh>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</si>
  <si>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（修業年限を超過している者は超過している期間を下記に記入してください。今回申請の基準日は2026年9月30日時点です。）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</si>
  <si>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z val="8"/>
        <rFont val="ＭＳ Ｐ明朝"/>
        <family val="1"/>
        <charset val="128"/>
      </rPr>
      <t>③２０２６年度第１期（春学期）家計急変申請希望者　</t>
    </r>
    <r>
      <rPr>
        <sz val="8"/>
        <rFont val="ＭＳ Ｐ明朝"/>
        <family val="1"/>
        <charset val="128"/>
      </rPr>
      <t>(今回家計急変者として申請する場合は記入）</t>
    </r>
    <rPh sb="11" eb="12">
      <t>ハル</t>
    </rPh>
    <phoneticPr fontId="1"/>
  </si>
  <si>
    <t>２０２５年度第１期
（前々回）</t>
    <rPh sb="4" eb="6">
      <t>ネンド</t>
    </rPh>
    <rPh sb="11" eb="14">
      <t>ゼンゼンカイ</t>
    </rPh>
    <phoneticPr fontId="1"/>
  </si>
  <si>
    <t>２０２５年度第２期
（前　回）</t>
    <rPh sb="4" eb="6">
      <t>ネンド</t>
    </rPh>
    <rPh sb="11" eb="12">
      <t>マエ</t>
    </rPh>
    <rPh sb="13" eb="14">
      <t>カイ</t>
    </rPh>
    <phoneticPr fontId="1"/>
  </si>
  <si>
    <r>
      <t xml:space="preserve">所　　属
</t>
    </r>
    <r>
      <rPr>
        <sz val="6"/>
        <rFont val="ＭＳ Ｐ明朝"/>
        <family val="1"/>
        <charset val="128"/>
      </rPr>
      <t>（2026年4月1日時点）</t>
    </r>
    <rPh sb="0" eb="1">
      <t>ショ</t>
    </rPh>
    <rPh sb="3" eb="4">
      <t>ゾク</t>
    </rPh>
    <rPh sb="10" eb="11">
      <t>ネン</t>
    </rPh>
    <rPh sb="12" eb="13">
      <t>ツキ</t>
    </rPh>
    <rPh sb="14" eb="15">
      <t>ニチ</t>
    </rPh>
    <rPh sb="15" eb="17">
      <t>ジテン</t>
    </rPh>
    <phoneticPr fontId="1"/>
  </si>
  <si>
    <t>2025年度
授業料免除結果
（学群の新制度含む）</t>
    <rPh sb="4" eb="5">
      <t>ネン</t>
    </rPh>
    <rPh sb="5" eb="6">
      <t>ド</t>
    </rPh>
    <rPh sb="7" eb="10">
      <t>ジュギョウリョウ</t>
    </rPh>
    <rPh sb="10" eb="12">
      <t>メンジョ</t>
    </rPh>
    <rPh sb="12" eb="14">
      <t>ケッカ</t>
    </rPh>
    <rPh sb="16" eb="18">
      <t>ガクグン</t>
    </rPh>
    <rPh sb="19" eb="22">
      <t>シンセイド</t>
    </rPh>
    <rPh sb="22" eb="23">
      <t>フク</t>
    </rPh>
    <phoneticPr fontId="1"/>
  </si>
  <si>
    <t>授業料納付額
（2025年度）</t>
    <rPh sb="0" eb="3">
      <t>ジュギョウリョウ</t>
    </rPh>
    <rPh sb="3" eb="5">
      <t>ノウフ</t>
    </rPh>
    <rPh sb="5" eb="6">
      <t>ガク</t>
    </rPh>
    <rPh sb="12" eb="14">
      <t>ネンド</t>
    </rPh>
    <phoneticPr fontId="1"/>
  </si>
  <si>
    <t>入学料納付額
（2026年度）</t>
    <rPh sb="0" eb="2">
      <t>ニュウガク</t>
    </rPh>
    <rPh sb="2" eb="3">
      <t>リョウ</t>
    </rPh>
    <rPh sb="3" eb="5">
      <t>ノウフ</t>
    </rPh>
    <rPh sb="5" eb="6">
      <t>ガク</t>
    </rPh>
    <rPh sb="12" eb="14">
      <t>ネンド</t>
    </rPh>
    <phoneticPr fontId="1"/>
  </si>
  <si>
    <t>受給（見込）額（2025年度額）</t>
    <rPh sb="0" eb="2">
      <t>ジュキュウ</t>
    </rPh>
    <rPh sb="3" eb="5">
      <t>ミコミ</t>
    </rPh>
    <rPh sb="6" eb="7">
      <t>ガク</t>
    </rPh>
    <rPh sb="12" eb="14">
      <t>ネンド</t>
    </rPh>
    <rPh sb="14" eb="15">
      <t>ガク</t>
    </rPh>
    <phoneticPr fontId="1"/>
  </si>
  <si>
    <t>2025年度状況（国立学校就学者のみ）</t>
    <rPh sb="4" eb="6">
      <t>ネンド</t>
    </rPh>
    <rPh sb="6" eb="8">
      <t>ジョウキョウ</t>
    </rPh>
    <rPh sb="9" eb="11">
      <t>コクリツ</t>
    </rPh>
    <rPh sb="11" eb="13">
      <t>ガッコウ</t>
    </rPh>
    <rPh sb="13" eb="16">
      <t>シュウガクシャ</t>
    </rPh>
    <phoneticPr fontId="1"/>
  </si>
  <si>
    <t>⑧2025年度就学者</t>
    <rPh sb="5" eb="7">
      <t>ネンド</t>
    </rPh>
    <rPh sb="7" eb="10">
      <t>シュウガクシャ</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</si>
  <si>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</si>
  <si>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入学料免除申請
の有無（2026年度）</t>
    <rPh sb="0" eb="2">
      <t>ニュウガク</t>
    </rPh>
    <rPh sb="2" eb="3">
      <t>リョウ</t>
    </rPh>
    <rPh sb="3" eb="5">
      <t>メンジョ</t>
    </rPh>
    <rPh sb="5" eb="7">
      <t>シンセイ</t>
    </rPh>
    <rPh sb="9" eb="11">
      <t>ウム</t>
    </rPh>
    <rPh sb="16" eb="18">
      <t>ネンド</t>
    </rPh>
    <phoneticPr fontId="1"/>
  </si>
  <si>
    <t>前回未申請　・　前回特別免除　・　家計急変　・　家族数変更　・　その他（　　　　　　　）</t>
  </si>
  <si>
    <t>氏　名　</t>
    <rPh sb="0" eb="1">
      <t>シ</t>
    </rPh>
    <rPh sb="2" eb="3">
      <t>ナ</t>
    </rPh>
    <phoneticPr fontId="1"/>
  </si>
  <si>
    <t>父母等　　　　　（独立生計者除く）</t>
    <rPh sb="0" eb="2">
      <t>フボ</t>
    </rPh>
    <rPh sb="2" eb="3">
      <t>トウ</t>
    </rPh>
    <rPh sb="9" eb="11">
      <t>ドクリツ</t>
    </rPh>
    <rPh sb="11" eb="13">
      <t>セイケイ</t>
    </rPh>
    <rPh sb="13" eb="14">
      <t>シャ</t>
    </rPh>
    <rPh sb="14" eb="15">
      <t>ノゾ</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</si>
</sst>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9"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14"/>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b/>
      <u/>
      <sz val="8"/>
      <color indexed="81"/>
      <name val="ＭＳ Ｐゴシック"/>
      <family val="3"/>
      <charset val="128"/>
    </font>
    <font>
      <sz val="11"/>
      <color theme="1"/>
      <name val="ＭＳ Ｐゴシック"/>
      <family val="2"/>
      <charset val="128"/>
      <scheme val="minor"/>
    </font>
    <font>
      <sz val="5"/>
      <name val="ＭＳ Ｐ明朝"/>
      <family val="1"/>
      <charset val="128"/>
    </font>
    <font>
      <sz val="11"/>
      <name val="ＭＳ ゴシック"/>
      <family val="3"/>
      <charset val="128"/>
    </font>
    <font>
      <sz val="6"/>
      <color theme="1"/>
      <name val="ＭＳ Ｐゴシック"/>
      <family val="2"/>
      <charset val="128"/>
      <scheme val="minor"/>
    </font>
    <font>
      <sz val="7"/>
      <color theme="1"/>
      <name val="ＭＳ Ｐゴシック"/>
      <family val="2"/>
      <charset val="128"/>
      <scheme val="minor"/>
    </font>
    <font>
      <sz val="6.5"/>
      <name val="ＭＳ Ｐゴシック"/>
      <family val="3"/>
      <charset val="128"/>
    </font>
    <font>
      <sz val="6.5"/>
      <color theme="1"/>
      <name val="ＭＳ Ｐゴシック"/>
      <family val="3"/>
      <charset val="128"/>
      <scheme val="minor"/>
    </font>
    <font>
      <b/>
      <sz val="9"/>
      <color rgb="FFFF0000"/>
      <name val="ＭＳ Ｐ明朝"/>
      <family val="1"/>
      <charset val="128"/>
    </font>
    <font>
      <b/>
      <sz val="9"/>
      <color theme="1"/>
      <name val="ＭＳ Ｐゴシック"/>
      <family val="3"/>
      <charset val="128"/>
      <scheme val="minor"/>
    </font>
    <font>
      <sz val="7.5"/>
      <name val="ＭＳ Ｐゴシック"/>
      <family val="3"/>
      <charset val="128"/>
    </font>
    <font>
      <sz val="5"/>
      <name val="ＭＳ Ｐゴシック"/>
      <family val="3"/>
      <charset val="128"/>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tint="-0.14996795556505021"/>
        <bgColor indexed="64"/>
      </patternFill>
    </fill>
    <fill>
      <patternFill patternType="solid">
        <fgColor theme="0" tint="-0.14993743705557422"/>
        <bgColor indexed="64"/>
      </patternFill>
    </fill>
  </fills>
  <borders count="173">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hair">
        <color theme="1"/>
      </left>
      <right/>
      <top style="double">
        <color auto="1"/>
      </top>
      <bottom style="hair">
        <color theme="1"/>
      </bottom>
      <diagonal/>
    </border>
    <border>
      <left/>
      <right/>
      <top style="double">
        <color auto="1"/>
      </top>
      <bottom style="hair">
        <color theme="1"/>
      </bottom>
      <diagonal/>
    </border>
    <border>
      <left style="hair">
        <color theme="1"/>
      </left>
      <right/>
      <top style="hair">
        <color theme="1"/>
      </top>
      <bottom style="double">
        <color auto="1"/>
      </bottom>
      <diagonal/>
    </border>
    <border>
      <left/>
      <right/>
      <top style="hair">
        <color theme="1"/>
      </top>
      <bottom style="double">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style="hair">
        <color auto="1"/>
      </right>
      <top/>
      <bottom style="thin">
        <color auto="1"/>
      </bottom>
      <diagonal/>
    </border>
    <border>
      <left style="hair">
        <color auto="1"/>
      </left>
      <right style="thin">
        <color indexed="64"/>
      </right>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thin">
        <color auto="1"/>
      </left>
      <right/>
      <top style="hair">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thin">
        <color auto="1"/>
      </left>
      <right/>
      <top style="medium">
        <color auto="1"/>
      </top>
      <bottom style="hair">
        <color auto="1"/>
      </bottom>
      <diagonal/>
    </border>
    <border>
      <left style="medium">
        <color auto="1"/>
      </left>
      <right/>
      <top style="medium">
        <color auto="1"/>
      </top>
      <bottom style="hair">
        <color auto="1"/>
      </bottom>
      <diagonal/>
    </border>
    <border>
      <left/>
      <right style="thin">
        <color auto="1"/>
      </right>
      <top style="medium">
        <color auto="1"/>
      </top>
      <bottom style="hair">
        <color auto="1"/>
      </bottom>
      <diagonal/>
    </border>
    <border>
      <left style="medium">
        <color auto="1"/>
      </left>
      <right/>
      <top style="dashed">
        <color auto="1"/>
      </top>
      <bottom/>
      <diagonal/>
    </border>
    <border>
      <left/>
      <right style="medium">
        <color auto="1"/>
      </right>
      <top style="dashed">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medium">
        <color auto="1"/>
      </right>
      <top style="hair">
        <color indexed="64"/>
      </top>
      <bottom style="thin">
        <color auto="1"/>
      </bottom>
      <diagonal/>
    </border>
    <border>
      <left style="thin">
        <color auto="1"/>
      </left>
      <right style="thin">
        <color auto="1"/>
      </right>
      <top style="double">
        <color auto="1"/>
      </top>
      <bottom style="hair">
        <color theme="1"/>
      </bottom>
      <diagonal/>
    </border>
    <border>
      <left style="thin">
        <color auto="1"/>
      </left>
      <right style="medium">
        <color auto="1"/>
      </right>
      <top style="double">
        <color auto="1"/>
      </top>
      <bottom style="hair">
        <color theme="1"/>
      </bottom>
      <diagonal/>
    </border>
    <border>
      <left style="thin">
        <color auto="1"/>
      </left>
      <right style="thin">
        <color auto="1"/>
      </right>
      <top style="hair">
        <color theme="1"/>
      </top>
      <bottom style="double">
        <color auto="1"/>
      </bottom>
      <diagonal/>
    </border>
    <border>
      <left style="thin">
        <color auto="1"/>
      </left>
      <right style="medium">
        <color auto="1"/>
      </right>
      <top style="hair">
        <color theme="1"/>
      </top>
      <bottom style="double">
        <color auto="1"/>
      </bottom>
      <diagonal/>
    </border>
  </borders>
  <cellStyleXfs count="2">
    <xf numFmtId="0" fontId="0" fillId="0" borderId="0">
      <alignment vertical="center"/>
    </xf>
    <xf numFmtId="38" fontId="38" fillId="0" borderId="0" applyFont="0" applyFill="0" applyBorder="0" applyAlignment="0" applyProtection="0">
      <alignment vertical="center"/>
    </xf>
  </cellStyleXfs>
  <cellXfs count="508">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lignment vertical="center"/>
    </xf>
    <xf numFmtId="0" fontId="15" fillId="0" borderId="46" xfId="0" applyFont="1" applyBorder="1">
      <alignment vertical="center"/>
    </xf>
    <xf numFmtId="0" fontId="15" fillId="0" borderId="5" xfId="0" applyFont="1" applyBorder="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lignment vertical="center"/>
    </xf>
    <xf numFmtId="0" fontId="15" fillId="0" borderId="53" xfId="0" applyFont="1" applyBorder="1">
      <alignment vertical="center"/>
    </xf>
    <xf numFmtId="0" fontId="15" fillId="0" borderId="3" xfId="0" applyFont="1" applyBorder="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lignment vertical="center"/>
    </xf>
    <xf numFmtId="0" fontId="15" fillId="0" borderId="47" xfId="0" applyFont="1" applyBorder="1">
      <alignment vertical="center"/>
    </xf>
    <xf numFmtId="0" fontId="15" fillId="0" borderId="8" xfId="0" applyFont="1" applyBorder="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13" xfId="0" applyFont="1" applyBorder="1">
      <alignment vertical="center"/>
    </xf>
    <xf numFmtId="0" fontId="15" fillId="0" borderId="0" xfId="0" applyFont="1" applyAlignment="1">
      <alignment horizontal="center" vertical="center"/>
    </xf>
    <xf numFmtId="0" fontId="15" fillId="0" borderId="14" xfId="0" applyFont="1" applyBorder="1">
      <alignment vertical="center"/>
    </xf>
    <xf numFmtId="0" fontId="19" fillId="0" borderId="0" xfId="0" applyFont="1" applyAlignment="1">
      <alignment horizontal="left" vertical="center"/>
    </xf>
    <xf numFmtId="0" fontId="15" fillId="0" borderId="5" xfId="0" applyFont="1" applyBorder="1" applyAlignment="1">
      <alignment horizontal="right"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81" xfId="0" applyFont="1" applyBorder="1">
      <alignment vertical="center"/>
    </xf>
    <xf numFmtId="0" fontId="16" fillId="0" borderId="62"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9"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60" xfId="0" applyFont="1" applyBorder="1">
      <alignment vertical="center"/>
    </xf>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96" xfId="0" applyFont="1" applyBorder="1">
      <alignment vertical="center"/>
    </xf>
    <xf numFmtId="0" fontId="20" fillId="0" borderId="96" xfId="0" applyFont="1" applyBorder="1" applyAlignment="1">
      <alignment horizontal="right" vertical="center"/>
    </xf>
    <xf numFmtId="0" fontId="20" fillId="0" borderId="97" xfId="0" applyFont="1" applyBorder="1" applyAlignment="1"/>
    <xf numFmtId="0" fontId="20" fillId="0" borderId="45" xfId="0" applyFont="1" applyBorder="1" applyAlignment="1"/>
    <xf numFmtId="0" fontId="20" fillId="0" borderId="11" xfId="0" applyFont="1" applyBorder="1" applyAlignment="1"/>
    <xf numFmtId="0" fontId="20" fillId="0" borderId="90" xfId="0" applyFont="1" applyBorder="1" applyAlignment="1"/>
    <xf numFmtId="0" fontId="20" fillId="0" borderId="0" xfId="0" applyFont="1" applyAlignment="1">
      <alignment horizontal="center" vertical="center"/>
    </xf>
    <xf numFmtId="0" fontId="20" fillId="0" borderId="108" xfId="0" applyFont="1" applyBorder="1" applyAlignment="1">
      <alignment horizontal="left" vertical="center"/>
    </xf>
    <xf numFmtId="0" fontId="15" fillId="0" borderId="0" xfId="0" applyFont="1" applyAlignment="1"/>
    <xf numFmtId="0" fontId="20" fillId="0" borderId="76"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4" fillId="0" borderId="27" xfId="0" applyFont="1" applyBorder="1">
      <alignment vertical="center"/>
    </xf>
    <xf numFmtId="0" fontId="24"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6" fillId="0" borderId="0" xfId="0" applyFont="1">
      <alignment vertical="center"/>
    </xf>
    <xf numFmtId="0" fontId="25" fillId="0" borderId="0" xfId="0" applyFont="1">
      <alignment vertical="center"/>
    </xf>
    <xf numFmtId="0" fontId="0" fillId="4" borderId="0" xfId="0" applyFill="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3" fillId="0" borderId="1" xfId="0" applyFont="1" applyBorder="1" applyAlignment="1" applyProtection="1">
      <alignment vertical="center" shrinkToFit="1"/>
      <protection locked="0"/>
    </xf>
    <xf numFmtId="0" fontId="35" fillId="0" borderId="0" xfId="0" applyFont="1">
      <alignment vertical="center"/>
    </xf>
    <xf numFmtId="0" fontId="35" fillId="0" borderId="0" xfId="0" applyFont="1" applyAlignment="1"/>
    <xf numFmtId="0" fontId="29" fillId="0" borderId="0" xfId="0" applyFont="1" applyAlignment="1">
      <alignment vertical="top"/>
    </xf>
    <xf numFmtId="0" fontId="36" fillId="0" borderId="0" xfId="0" applyFont="1">
      <alignment vertical="center"/>
    </xf>
    <xf numFmtId="0" fontId="29" fillId="3" borderId="0" xfId="0" applyFont="1" applyFill="1">
      <alignment vertical="center"/>
    </xf>
    <xf numFmtId="0" fontId="15" fillId="0" borderId="145" xfId="0" applyFont="1" applyBorder="1" applyAlignment="1">
      <alignment horizontal="right" vertical="center"/>
    </xf>
    <xf numFmtId="0" fontId="15" fillId="0" borderId="145" xfId="0" applyFont="1" applyBorder="1">
      <alignment vertical="center"/>
    </xf>
    <xf numFmtId="0" fontId="39" fillId="0" borderId="1" xfId="0" applyFont="1" applyBorder="1" applyAlignment="1">
      <alignment horizontal="right" vertical="center"/>
    </xf>
    <xf numFmtId="0" fontId="15" fillId="0" borderId="110" xfId="0" applyFont="1" applyBorder="1">
      <alignment vertical="center"/>
    </xf>
    <xf numFmtId="0" fontId="15" fillId="0" borderId="40" xfId="0" applyFont="1" applyBorder="1">
      <alignment vertical="center"/>
    </xf>
    <xf numFmtId="0" fontId="20" fillId="5" borderId="46" xfId="0" applyFont="1" applyFill="1" applyBorder="1">
      <alignment vertical="center"/>
    </xf>
    <xf numFmtId="0" fontId="20" fillId="5" borderId="5" xfId="0" applyFont="1" applyFill="1" applyBorder="1">
      <alignment vertical="center"/>
    </xf>
    <xf numFmtId="0" fontId="20" fillId="5" borderId="6" xfId="0" applyFont="1" applyFill="1" applyBorder="1">
      <alignment vertical="center"/>
    </xf>
    <xf numFmtId="0" fontId="20" fillId="5" borderId="154" xfId="0" applyFont="1" applyFill="1" applyBorder="1">
      <alignment vertical="center"/>
    </xf>
    <xf numFmtId="0" fontId="20" fillId="5" borderId="110" xfId="0" applyFont="1" applyFill="1" applyBorder="1">
      <alignment vertical="center"/>
    </xf>
    <xf numFmtId="0" fontId="20" fillId="5" borderId="155" xfId="0" applyFont="1" applyFill="1" applyBorder="1">
      <alignment vertical="center"/>
    </xf>
    <xf numFmtId="0" fontId="20" fillId="5" borderId="80" xfId="0" applyFont="1" applyFill="1" applyBorder="1">
      <alignment vertical="center"/>
    </xf>
    <xf numFmtId="0" fontId="20" fillId="5" borderId="1" xfId="0" applyFont="1" applyFill="1" applyBorder="1">
      <alignment vertical="center"/>
    </xf>
    <xf numFmtId="0" fontId="20" fillId="5" borderId="90" xfId="0" applyFont="1" applyFill="1" applyBorder="1">
      <alignment vertical="center"/>
    </xf>
    <xf numFmtId="0" fontId="20" fillId="5" borderId="0" xfId="0" applyFont="1" applyFill="1">
      <alignment vertical="center"/>
    </xf>
    <xf numFmtId="0" fontId="20" fillId="5" borderId="3" xfId="0" applyFont="1" applyFill="1" applyBorder="1">
      <alignment vertical="center"/>
    </xf>
    <xf numFmtId="0" fontId="20" fillId="5" borderId="11" xfId="0" applyFont="1" applyFill="1" applyBorder="1">
      <alignment vertical="center"/>
    </xf>
    <xf numFmtId="0" fontId="20" fillId="5" borderId="54" xfId="0" applyFont="1" applyFill="1" applyBorder="1">
      <alignment vertical="center"/>
    </xf>
    <xf numFmtId="0" fontId="20" fillId="5" borderId="56" xfId="0" applyFont="1" applyFill="1" applyBorder="1">
      <alignment vertical="center"/>
    </xf>
    <xf numFmtId="0" fontId="20" fillId="5" borderId="55" xfId="0" applyFont="1" applyFill="1" applyBorder="1">
      <alignment vertical="center"/>
    </xf>
    <xf numFmtId="0" fontId="20" fillId="5" borderId="47" xfId="0" applyFont="1" applyFill="1" applyBorder="1">
      <alignment vertical="center"/>
    </xf>
    <xf numFmtId="0" fontId="20" fillId="5" borderId="40" xfId="0" applyFont="1" applyFill="1" applyBorder="1">
      <alignment vertical="center"/>
    </xf>
    <xf numFmtId="0" fontId="20" fillId="5" borderId="42" xfId="0" applyFont="1" applyFill="1" applyBorder="1">
      <alignment vertical="center"/>
    </xf>
    <xf numFmtId="0" fontId="20" fillId="5" borderId="156" xfId="0" applyFont="1" applyFill="1" applyBorder="1">
      <alignment vertical="center"/>
    </xf>
    <xf numFmtId="0" fontId="20" fillId="5" borderId="8" xfId="0" applyFont="1" applyFill="1" applyBorder="1">
      <alignment vertical="center"/>
    </xf>
    <xf numFmtId="0" fontId="20" fillId="5" borderId="9" xfId="0" applyFont="1" applyFill="1" applyBorder="1">
      <alignment vertical="center"/>
    </xf>
    <xf numFmtId="0" fontId="16" fillId="5" borderId="1" xfId="0" applyFont="1" applyFill="1" applyBorder="1">
      <alignment vertical="center"/>
    </xf>
    <xf numFmtId="0" fontId="16" fillId="5" borderId="90" xfId="0" applyFont="1" applyFill="1" applyBorder="1">
      <alignment vertical="center"/>
    </xf>
    <xf numFmtId="0" fontId="15" fillId="0" borderId="145" xfId="0" applyFont="1" applyBorder="1" applyAlignment="1">
      <alignment horizontal="center" vertical="center"/>
    </xf>
    <xf numFmtId="0" fontId="15" fillId="0" borderId="158" xfId="0" applyFont="1" applyBorder="1" applyAlignment="1">
      <alignment horizontal="center" vertical="center"/>
    </xf>
    <xf numFmtId="0" fontId="11" fillId="0" borderId="110" xfId="0" applyFont="1" applyBorder="1" applyAlignment="1" applyProtection="1">
      <alignment horizontal="center" vertical="center" shrinkToFit="1"/>
      <protection locked="0"/>
    </xf>
    <xf numFmtId="0" fontId="11" fillId="0" borderId="3" xfId="0" applyFont="1" applyBorder="1" applyAlignment="1">
      <alignment horizontal="center" vertical="center" shrinkToFit="1"/>
    </xf>
    <xf numFmtId="0" fontId="11" fillId="0" borderId="145" xfId="0" applyFont="1" applyBorder="1" applyAlignment="1" applyProtection="1">
      <alignment horizontal="center" vertical="center"/>
      <protection locked="0"/>
    </xf>
    <xf numFmtId="0" fontId="0" fillId="0" borderId="145" xfId="0" applyBorder="1" applyProtection="1">
      <alignment vertical="center"/>
      <protection locked="0"/>
    </xf>
    <xf numFmtId="0" fontId="11" fillId="0" borderId="158" xfId="0" applyFont="1" applyBorder="1" applyAlignment="1" applyProtection="1">
      <alignment horizontal="center" vertical="center"/>
      <protection locked="0"/>
    </xf>
    <xf numFmtId="0" fontId="0" fillId="0" borderId="158" xfId="0" applyBorder="1" applyProtection="1">
      <alignment vertical="center"/>
      <protection locked="0"/>
    </xf>
    <xf numFmtId="0" fontId="0" fillId="0" borderId="159" xfId="0" applyBorder="1" applyProtection="1">
      <alignment vertical="center"/>
      <protection locked="0"/>
    </xf>
    <xf numFmtId="0" fontId="15" fillId="0" borderId="145" xfId="0" applyFont="1" applyBorder="1" applyAlignment="1">
      <alignment horizontal="center" vertical="center"/>
    </xf>
    <xf numFmtId="0" fontId="0" fillId="0" borderId="145" xfId="0" applyBorder="1" applyAlignment="1">
      <alignment horizontal="center" vertical="center"/>
    </xf>
    <xf numFmtId="0" fontId="0" fillId="0" borderId="146" xfId="0" applyBorder="1" applyProtection="1">
      <alignment vertical="center"/>
      <protection locked="0"/>
    </xf>
    <xf numFmtId="0" fontId="15" fillId="0" borderId="158" xfId="0" applyFont="1" applyBorder="1" applyAlignment="1">
      <alignment horizontal="center" vertical="center"/>
    </xf>
    <xf numFmtId="0" fontId="0" fillId="0" borderId="158" xfId="0" applyBorder="1" applyAlignment="1">
      <alignment horizontal="center" vertical="center"/>
    </xf>
    <xf numFmtId="0" fontId="11" fillId="0" borderId="13" xfId="0" applyFont="1" applyBorder="1" applyAlignment="1" applyProtection="1">
      <alignment horizontal="center" vertical="center" shrinkToFit="1"/>
      <protection locked="0"/>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6" fillId="0" borderId="53" xfId="0" applyFont="1" applyBorder="1" applyAlignment="1">
      <alignment horizontal="center" vertical="center"/>
    </xf>
    <xf numFmtId="0" fontId="16" fillId="0" borderId="3" xfId="0" applyFont="1" applyBorder="1" applyAlignment="1">
      <alignment horizontal="center" vertical="center"/>
    </xf>
    <xf numFmtId="0" fontId="16" fillId="0" borderId="54" xfId="0" applyFont="1" applyBorder="1" applyAlignment="1">
      <alignment horizontal="center" vertical="center"/>
    </xf>
    <xf numFmtId="0" fontId="20" fillId="0" borderId="0" xfId="0" applyFont="1" applyAlignment="1">
      <alignment horizontal="right" vertical="top"/>
    </xf>
    <xf numFmtId="0" fontId="11" fillId="0" borderId="5" xfId="0" applyFont="1" applyBorder="1" applyAlignment="1">
      <alignment horizontal="center" vertical="center" shrinkToFit="1"/>
    </xf>
    <xf numFmtId="0" fontId="11" fillId="0" borderId="0" xfId="0" applyFont="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32" fillId="0" borderId="163" xfId="0" applyFont="1"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164"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47" fillId="0" borderId="157" xfId="0" applyFont="1" applyBorder="1" applyAlignment="1">
      <alignment horizontal="left" vertical="center" wrapText="1"/>
    </xf>
    <xf numFmtId="0" fontId="47" fillId="0" borderId="40" xfId="0" applyFont="1" applyBorder="1" applyAlignment="1">
      <alignment horizontal="left" vertical="center" wrapText="1"/>
    </xf>
    <xf numFmtId="0" fontId="15" fillId="0" borderId="0" xfId="0" applyFont="1" applyAlignment="1">
      <alignment horizontal="left" vertical="center"/>
    </xf>
    <xf numFmtId="0" fontId="11" fillId="0" borderId="145" xfId="0" applyFont="1" applyBorder="1" applyAlignment="1" applyProtection="1">
      <alignment horizontal="center" vertical="center" shrinkToFit="1"/>
      <protection locked="0"/>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11" fillId="0" borderId="153" xfId="0" applyFont="1" applyBorder="1" applyAlignment="1" applyProtection="1">
      <alignment horizontal="center" vertical="center"/>
      <protection locked="0"/>
    </xf>
    <xf numFmtId="0" fontId="16" fillId="0" borderId="52" xfId="0" applyFont="1" applyBorder="1" applyAlignment="1">
      <alignment horizontal="right" vertical="center" shrinkToFit="1"/>
    </xf>
    <xf numFmtId="0" fontId="16" fillId="0" borderId="51" xfId="0" applyFont="1" applyBorder="1" applyAlignment="1">
      <alignment horizontal="right" vertical="center" shrinkToFit="1"/>
    </xf>
    <xf numFmtId="0" fontId="11" fillId="0" borderId="52" xfId="0" applyFont="1" applyBorder="1" applyAlignment="1" applyProtection="1">
      <alignment horizontal="center" vertical="center" shrinkToFit="1"/>
      <protection locked="0"/>
    </xf>
    <xf numFmtId="0" fontId="11" fillId="0" borderId="46" xfId="0" applyFont="1" applyBorder="1" applyAlignment="1">
      <alignment horizontal="center" vertical="center" shrinkToFit="1"/>
    </xf>
    <xf numFmtId="49" fontId="30" fillId="0" borderId="2" xfId="0" applyNumberFormat="1" applyFont="1" applyBorder="1" applyAlignment="1" applyProtection="1">
      <alignment horizontal="center" vertical="center" shrinkToFit="1"/>
      <protection locked="0"/>
    </xf>
    <xf numFmtId="0" fontId="30" fillId="0" borderId="52" xfId="0" applyFont="1" applyBorder="1" applyAlignment="1" applyProtection="1">
      <alignment horizontal="center" vertical="center" shrinkToFit="1"/>
      <protection locked="0"/>
    </xf>
    <xf numFmtId="0" fontId="20" fillId="0" borderId="52" xfId="0" applyFont="1" applyBorder="1" applyAlignment="1">
      <alignment horizontal="center" vertical="center"/>
    </xf>
    <xf numFmtId="0" fontId="20" fillId="0" borderId="52" xfId="0" applyFont="1" applyBorder="1" applyAlignment="1">
      <alignment horizontal="center" vertical="center" wrapText="1"/>
    </xf>
    <xf numFmtId="0" fontId="34" fillId="0" borderId="52" xfId="0" applyFont="1" applyBorder="1" applyAlignment="1" applyProtection="1">
      <alignment horizontal="center" vertical="center" wrapText="1"/>
      <protection locked="0"/>
    </xf>
    <xf numFmtId="49" fontId="30" fillId="0" borderId="19" xfId="0" applyNumberFormat="1" applyFont="1" applyBorder="1" applyAlignment="1" applyProtection="1">
      <alignment horizontal="center" vertical="center" shrinkToFit="1"/>
      <protection locked="0"/>
    </xf>
    <xf numFmtId="49" fontId="30" fillId="0" borderId="18" xfId="0" applyNumberFormat="1" applyFont="1" applyBorder="1" applyAlignment="1" applyProtection="1">
      <alignment horizontal="center" vertical="center" shrinkToFit="1"/>
      <protection locked="0"/>
    </xf>
    <xf numFmtId="0" fontId="11" fillId="0" borderId="51" xfId="0" applyFont="1" applyBorder="1" applyAlignment="1" applyProtection="1">
      <alignment horizontal="center" vertical="center" shrinkToFit="1"/>
      <protection locked="0"/>
    </xf>
    <xf numFmtId="176" fontId="30" fillId="0" borderId="72" xfId="0" applyNumberFormat="1" applyFont="1" applyBorder="1" applyAlignment="1" applyProtection="1">
      <alignment horizontal="right" vertical="center" shrinkToFit="1"/>
      <protection locked="0"/>
    </xf>
    <xf numFmtId="0" fontId="15" fillId="0" borderId="60" xfId="0" applyFont="1" applyBorder="1" applyAlignment="1">
      <alignment horizontal="center" vertical="center"/>
    </xf>
    <xf numFmtId="0" fontId="15" fillId="0" borderId="2" xfId="0" applyFont="1" applyBorder="1" applyAlignment="1">
      <alignment horizontal="center" vertical="center"/>
    </xf>
    <xf numFmtId="0" fontId="15" fillId="0" borderId="61" xfId="0" applyFont="1" applyBorder="1" applyAlignment="1">
      <alignment horizontal="center" vertical="center"/>
    </xf>
    <xf numFmtId="0" fontId="15" fillId="0" borderId="165" xfId="0" applyFont="1" applyBorder="1" applyAlignment="1">
      <alignment horizontal="center" vertical="center"/>
    </xf>
    <xf numFmtId="0" fontId="15" fillId="0" borderId="166" xfId="0" applyFont="1" applyBorder="1" applyAlignment="1">
      <alignment horizontal="center" vertical="center"/>
    </xf>
    <xf numFmtId="0" fontId="15" fillId="0" borderId="167" xfId="0" applyFont="1" applyBorder="1" applyAlignment="1">
      <alignment horizontal="center" vertical="center"/>
    </xf>
    <xf numFmtId="0" fontId="16" fillId="0" borderId="166" xfId="0" applyFont="1" applyBorder="1" applyAlignment="1">
      <alignment horizontal="right" vertical="center"/>
    </xf>
    <xf numFmtId="0" fontId="33" fillId="0" borderId="52" xfId="0" applyFont="1" applyBorder="1" applyAlignment="1" applyProtection="1">
      <alignment horizontal="center" vertical="center" wrapText="1"/>
      <protection locked="0"/>
    </xf>
    <xf numFmtId="0" fontId="20" fillId="0" borderId="75" xfId="0" applyFont="1" applyBorder="1" applyAlignment="1">
      <alignment horizontal="left" vertical="center" shrinkToFit="1"/>
    </xf>
    <xf numFmtId="0" fontId="20" fillId="0" borderId="114" xfId="0" applyFont="1" applyBorder="1" applyAlignment="1">
      <alignment horizontal="left" vertical="center" shrinkToFit="1"/>
    </xf>
    <xf numFmtId="0" fontId="20" fillId="0" borderId="76" xfId="0" applyFont="1" applyBorder="1" applyAlignment="1">
      <alignment horizontal="left" vertical="center" shrinkToFit="1"/>
    </xf>
    <xf numFmtId="0" fontId="20" fillId="0" borderId="75" xfId="0" applyFont="1" applyBorder="1" applyAlignment="1">
      <alignment horizontal="left" vertical="center"/>
    </xf>
    <xf numFmtId="0" fontId="20" fillId="0" borderId="114" xfId="0" applyFont="1" applyBorder="1" applyAlignment="1">
      <alignment horizontal="left" vertical="center"/>
    </xf>
    <xf numFmtId="0" fontId="20" fillId="0" borderId="76" xfId="0" applyFont="1" applyBorder="1" applyAlignment="1">
      <alignment horizontal="left" vertical="center"/>
    </xf>
    <xf numFmtId="0" fontId="14" fillId="0" borderId="117" xfId="0" applyFont="1" applyBorder="1" applyAlignment="1">
      <alignment horizontal="center" vertical="center"/>
    </xf>
    <xf numFmtId="0" fontId="30" fillId="0" borderId="2" xfId="0" applyFont="1" applyBorder="1" applyAlignment="1" applyProtection="1">
      <alignment horizontal="left" vertical="center" shrinkToFit="1"/>
      <protection locked="0"/>
    </xf>
    <xf numFmtId="0" fontId="30" fillId="0" borderId="45"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63"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30" fillId="0" borderId="0" xfId="0" applyFont="1" applyAlignment="1" applyProtection="1">
      <alignment horizontal="left" vertical="center" shrinkToFit="1"/>
      <protection locked="0"/>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3" xfId="0" applyFont="1" applyBorder="1" applyAlignment="1">
      <alignment horizontal="left" vertical="center"/>
    </xf>
    <xf numFmtId="0" fontId="16" fillId="0" borderId="3" xfId="0" applyFont="1" applyBorder="1" applyAlignment="1">
      <alignment horizontal="left" vertical="center" wrapText="1"/>
    </xf>
    <xf numFmtId="0" fontId="16" fillId="0" borderId="3" xfId="0" applyFont="1" applyBorder="1" applyAlignment="1">
      <alignment horizontal="left" vertical="center"/>
    </xf>
    <xf numFmtId="0" fontId="41" fillId="0" borderId="3" xfId="0" applyFont="1" applyBorder="1" applyAlignment="1">
      <alignment horizontal="left"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30" fillId="0" borderId="60"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61" xfId="0" applyFont="1" applyBorder="1" applyAlignment="1">
      <alignment horizontal="center" vertical="center" shrinkToFit="1"/>
    </xf>
    <xf numFmtId="0" fontId="15" fillId="0" borderId="56" xfId="0" applyFont="1" applyBorder="1" applyAlignment="1">
      <alignment horizontal="center" vertical="center"/>
    </xf>
    <xf numFmtId="0" fontId="30" fillId="0" borderId="11" xfId="0" applyFont="1" applyBorder="1" applyAlignment="1" applyProtection="1">
      <alignment horizontal="left" vertical="center" shrinkToFit="1"/>
      <protection locked="0"/>
    </xf>
    <xf numFmtId="0" fontId="15" fillId="0" borderId="0" xfId="0" applyFont="1" applyAlignment="1">
      <alignment horizontal="center" vertical="center"/>
    </xf>
    <xf numFmtId="0" fontId="15" fillId="0" borderId="62" xfId="0" applyFont="1" applyBorder="1" applyAlignment="1">
      <alignment horizontal="center" vertical="center"/>
    </xf>
    <xf numFmtId="0" fontId="30" fillId="0" borderId="0" xfId="0" applyFont="1" applyAlignment="1" applyProtection="1">
      <alignment horizontal="center" vertical="center" shrinkToFit="1"/>
      <protection locked="0"/>
    </xf>
    <xf numFmtId="0" fontId="30" fillId="0" borderId="11" xfId="0" applyFont="1" applyBorder="1" applyAlignment="1" applyProtection="1">
      <alignment horizontal="center" vertical="center" shrinkToFit="1"/>
      <protection locked="0"/>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31" fillId="0" borderId="5" xfId="0" applyFont="1" applyBorder="1" applyAlignment="1">
      <alignment horizontal="center" vertical="center" shrinkToFit="1"/>
    </xf>
    <xf numFmtId="0" fontId="16" fillId="0" borderId="6" xfId="0" applyFont="1" applyBorder="1" applyAlignment="1">
      <alignment horizontal="left" vertical="center" wrapText="1"/>
    </xf>
    <xf numFmtId="0" fontId="16" fillId="0" borderId="4" xfId="0" applyFont="1" applyBorder="1" applyAlignment="1">
      <alignment horizontal="left" vertical="center"/>
    </xf>
    <xf numFmtId="0" fontId="33" fillId="0" borderId="52" xfId="0" applyFont="1" applyBorder="1" applyAlignment="1" applyProtection="1">
      <alignment horizontal="center" vertical="center" shrinkToFit="1"/>
      <protection locked="0"/>
    </xf>
    <xf numFmtId="0" fontId="33" fillId="0" borderId="51" xfId="0" applyFont="1" applyBorder="1" applyAlignment="1" applyProtection="1">
      <alignment horizontal="center" vertical="center" shrinkToFit="1"/>
      <protection locked="0"/>
    </xf>
    <xf numFmtId="0" fontId="15" fillId="0" borderId="111" xfId="0" applyFont="1" applyBorder="1" applyAlignment="1">
      <alignment horizontal="center" vertical="center" textRotation="255"/>
    </xf>
    <xf numFmtId="0" fontId="15" fillId="0" borderId="110" xfId="0" applyFont="1" applyBorder="1" applyAlignment="1">
      <alignment horizontal="center" vertical="center" textRotation="255"/>
    </xf>
    <xf numFmtId="0" fontId="15" fillId="0" borderId="112"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1" fillId="0" borderId="78" xfId="0" applyFont="1" applyBorder="1" applyAlignment="1" applyProtection="1">
      <alignment horizontal="center" vertical="center" shrinkToFit="1"/>
      <protection locked="0"/>
    </xf>
    <xf numFmtId="0" fontId="11" fillId="0" borderId="165" xfId="0" applyFont="1" applyBorder="1" applyAlignment="1" applyProtection="1">
      <alignment horizontal="center" vertical="center" shrinkToFit="1"/>
      <protection locked="0"/>
    </xf>
    <xf numFmtId="0" fontId="11" fillId="0" borderId="166" xfId="0" applyFont="1" applyBorder="1" applyAlignment="1" applyProtection="1">
      <alignment horizontal="center" vertical="center" shrinkToFit="1"/>
      <protection locked="0"/>
    </xf>
    <xf numFmtId="0" fontId="20" fillId="0" borderId="69" xfId="0" applyFont="1" applyBorder="1" applyAlignment="1">
      <alignment horizontal="center" vertical="center"/>
    </xf>
    <xf numFmtId="0" fontId="20" fillId="0" borderId="66" xfId="0" applyFont="1" applyBorder="1" applyAlignment="1">
      <alignment horizontal="center" vertical="center"/>
    </xf>
    <xf numFmtId="0" fontId="11" fillId="0" borderId="79" xfId="0" applyFont="1" applyBorder="1" applyAlignment="1" applyProtection="1">
      <alignment horizontal="center" vertical="center" shrinkToFit="1"/>
      <protection locked="0"/>
    </xf>
    <xf numFmtId="0" fontId="16" fillId="0" borderId="168" xfId="0" applyFont="1" applyBorder="1" applyAlignment="1">
      <alignment horizontal="right" vertical="center"/>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7" xfId="0" applyFont="1" applyBorder="1" applyAlignment="1">
      <alignment horizontal="center" vertical="center" textRotation="255"/>
    </xf>
    <xf numFmtId="176" fontId="14" fillId="5" borderId="171" xfId="0" applyNumberFormat="1" applyFont="1" applyFill="1" applyBorder="1" applyAlignment="1">
      <alignment horizontal="center" vertical="center" shrinkToFit="1"/>
    </xf>
    <xf numFmtId="176" fontId="30" fillId="0" borderId="120" xfId="0" applyNumberFormat="1" applyFont="1" applyBorder="1" applyAlignment="1" applyProtection="1">
      <alignment horizontal="right" vertical="center" shrinkToFit="1"/>
      <protection locked="0"/>
    </xf>
    <xf numFmtId="0" fontId="14" fillId="5" borderId="24" xfId="0" applyFont="1" applyFill="1" applyBorder="1" applyAlignment="1">
      <alignment horizontal="center" vertical="center"/>
    </xf>
    <xf numFmtId="0" fontId="14" fillId="5" borderId="104" xfId="0" applyFont="1" applyFill="1" applyBorder="1" applyAlignment="1">
      <alignment horizontal="center" vertical="center"/>
    </xf>
    <xf numFmtId="0" fontId="14" fillId="5" borderId="25" xfId="0" applyFont="1" applyFill="1" applyBorder="1" applyAlignment="1">
      <alignment horizontal="center" vertical="center"/>
    </xf>
    <xf numFmtId="0" fontId="14" fillId="5" borderId="39" xfId="0" applyFont="1" applyFill="1" applyBorder="1" applyAlignment="1">
      <alignment horizontal="center" vertical="center"/>
    </xf>
    <xf numFmtId="0" fontId="20" fillId="5" borderId="15" xfId="0" applyFont="1" applyFill="1" applyBorder="1" applyAlignment="1">
      <alignment horizontal="right"/>
    </xf>
    <xf numFmtId="0" fontId="33" fillId="0" borderId="0" xfId="0" applyFont="1" applyAlignment="1" applyProtection="1">
      <alignment horizontal="right" vertical="center" shrinkToFit="1"/>
      <protection locked="0"/>
    </xf>
    <xf numFmtId="0" fontId="20" fillId="0" borderId="96" xfId="0" applyFont="1" applyBorder="1" applyAlignment="1">
      <alignment horizontal="center" vertical="center"/>
    </xf>
    <xf numFmtId="0" fontId="30" fillId="0" borderId="70" xfId="0" applyFont="1" applyBorder="1" applyAlignment="1" applyProtection="1">
      <alignment horizontal="center" vertical="center" shrinkToFit="1"/>
      <protection locked="0"/>
    </xf>
    <xf numFmtId="0" fontId="30" fillId="0" borderId="85" xfId="0" applyFont="1" applyBorder="1" applyAlignment="1" applyProtection="1">
      <alignment horizontal="center" vertical="center"/>
      <protection locked="0"/>
    </xf>
    <xf numFmtId="0" fontId="30" fillId="0" borderId="86" xfId="0" applyFont="1" applyBorder="1" applyAlignment="1" applyProtection="1">
      <alignment horizontal="center" vertical="center"/>
      <protection locked="0"/>
    </xf>
    <xf numFmtId="0" fontId="16" fillId="0" borderId="82" xfId="0" applyFont="1" applyBorder="1" applyAlignment="1">
      <alignment horizontal="left" vertical="center"/>
    </xf>
    <xf numFmtId="0" fontId="16" fillId="0" borderId="80" xfId="0" applyFont="1" applyBorder="1" applyAlignment="1">
      <alignment horizontal="left" vertical="center"/>
    </xf>
    <xf numFmtId="0" fontId="30" fillId="0" borderId="84" xfId="0" applyFont="1" applyBorder="1" applyAlignment="1" applyProtection="1">
      <alignment horizontal="center" vertical="center"/>
      <protection locked="0"/>
    </xf>
    <xf numFmtId="0" fontId="30" fillId="0" borderId="87" xfId="0" applyFont="1" applyBorder="1" applyAlignment="1" applyProtection="1">
      <alignment horizontal="center" vertical="center"/>
      <protection locked="0"/>
    </xf>
    <xf numFmtId="0" fontId="30" fillId="0" borderId="88" xfId="0" applyFont="1" applyBorder="1" applyAlignment="1" applyProtection="1">
      <alignment horizontal="center" vertical="center"/>
      <protection locked="0"/>
    </xf>
    <xf numFmtId="0" fontId="30" fillId="0" borderId="89" xfId="0" applyFont="1" applyBorder="1" applyAlignment="1" applyProtection="1">
      <alignment horizontal="center" vertical="center"/>
      <protection locked="0"/>
    </xf>
    <xf numFmtId="0" fontId="20" fillId="0" borderId="52" xfId="0" applyFont="1" applyBorder="1" applyAlignment="1">
      <alignment horizontal="left" vertical="center" wrapText="1"/>
    </xf>
    <xf numFmtId="0" fontId="20" fillId="0" borderId="78" xfId="0" applyFont="1" applyBorder="1" applyAlignment="1">
      <alignment horizontal="left" vertical="center" wrapText="1"/>
    </xf>
    <xf numFmtId="0" fontId="33" fillId="0" borderId="130" xfId="0" applyFont="1" applyBorder="1" applyAlignment="1" applyProtection="1">
      <alignment horizontal="center" vertical="center" wrapText="1"/>
      <protection locked="0"/>
    </xf>
    <xf numFmtId="0" fontId="33" fillId="0" borderId="134" xfId="0" applyFont="1" applyBorder="1" applyAlignment="1" applyProtection="1">
      <alignment horizontal="center" vertical="center" wrapText="1"/>
      <protection locked="0"/>
    </xf>
    <xf numFmtId="0" fontId="20" fillId="0" borderId="129" xfId="0" applyFont="1" applyBorder="1" applyAlignment="1">
      <alignment horizontal="center" vertical="center"/>
    </xf>
    <xf numFmtId="0" fontId="20" fillId="0" borderId="130" xfId="0" applyFont="1" applyBorder="1" applyAlignment="1">
      <alignment horizontal="center" vertical="center"/>
    </xf>
    <xf numFmtId="0" fontId="20" fillId="0" borderId="133" xfId="0" applyFont="1" applyBorder="1" applyAlignment="1">
      <alignment horizontal="center" vertical="center"/>
    </xf>
    <xf numFmtId="0" fontId="20" fillId="0" borderId="134" xfId="0" applyFont="1" applyBorder="1" applyAlignment="1">
      <alignment horizontal="center" vertical="center"/>
    </xf>
    <xf numFmtId="0" fontId="34" fillId="0" borderId="130" xfId="0" applyFont="1" applyBorder="1" applyAlignment="1" applyProtection="1">
      <alignment horizontal="center" vertical="center" wrapText="1" shrinkToFit="1"/>
      <protection locked="0"/>
    </xf>
    <xf numFmtId="0" fontId="34" fillId="0" borderId="141" xfId="0" applyFont="1" applyBorder="1" applyAlignment="1" applyProtection="1">
      <alignment horizontal="center" vertical="center" wrapText="1" shrinkToFit="1"/>
      <protection locked="0"/>
    </xf>
    <xf numFmtId="0" fontId="34" fillId="0" borderId="151" xfId="0" applyFont="1" applyBorder="1" applyAlignment="1" applyProtection="1">
      <alignment horizontal="center" vertical="center" wrapText="1" shrinkToFit="1"/>
      <protection locked="0"/>
    </xf>
    <xf numFmtId="0" fontId="34" fillId="0" borderId="152" xfId="0" applyFont="1" applyBorder="1" applyAlignment="1" applyProtection="1">
      <alignment horizontal="center" vertical="center" wrapText="1" shrinkToFit="1"/>
      <protection locked="0"/>
    </xf>
    <xf numFmtId="0" fontId="20" fillId="0" borderId="129" xfId="0" applyFont="1" applyBorder="1" applyAlignment="1">
      <alignment horizontal="center" vertical="center" wrapText="1"/>
    </xf>
    <xf numFmtId="0" fontId="20" fillId="0" borderId="130" xfId="0" applyFont="1" applyBorder="1" applyAlignment="1">
      <alignment horizontal="center" vertical="center" wrapText="1"/>
    </xf>
    <xf numFmtId="0" fontId="20" fillId="0" borderId="142" xfId="0" applyFont="1" applyBorder="1" applyAlignment="1">
      <alignment horizontal="center" vertical="center" wrapText="1"/>
    </xf>
    <xf numFmtId="0" fontId="20" fillId="0" borderId="151" xfId="0" applyFont="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176" fontId="30" fillId="0" borderId="70" xfId="0" applyNumberFormat="1" applyFont="1" applyBorder="1" applyAlignment="1" applyProtection="1">
      <alignment horizontal="right" vertical="center" shrinkToFit="1"/>
      <protection locked="0"/>
    </xf>
    <xf numFmtId="0" fontId="20" fillId="0" borderId="93" xfId="0" applyFont="1" applyBorder="1" applyAlignment="1">
      <alignment horizontal="left" vertical="center"/>
    </xf>
    <xf numFmtId="0" fontId="20" fillId="0" borderId="94" xfId="0" applyFont="1" applyBorder="1" applyAlignment="1">
      <alignment horizontal="left" vertical="center"/>
    </xf>
    <xf numFmtId="0" fontId="20" fillId="0" borderId="113" xfId="0" applyFont="1" applyBorder="1" applyAlignment="1">
      <alignment horizontal="left" vertical="center"/>
    </xf>
    <xf numFmtId="0" fontId="33" fillId="0" borderId="80" xfId="0" applyFont="1" applyBorder="1" applyAlignment="1" applyProtection="1">
      <alignment horizontal="center" vertical="center" shrinkToFit="1"/>
      <protection locked="0"/>
    </xf>
    <xf numFmtId="0" fontId="33" fillId="0" borderId="1" xfId="0" applyFont="1" applyBorder="1" applyAlignment="1" applyProtection="1">
      <alignment horizontal="center" vertical="center" shrinkToFit="1"/>
      <protection locked="0"/>
    </xf>
    <xf numFmtId="0" fontId="33" fillId="0" borderId="102" xfId="0" applyFont="1" applyBorder="1" applyAlignment="1" applyProtection="1">
      <alignment horizontal="center" vertical="center" shrinkToFit="1"/>
      <protection locked="0"/>
    </xf>
    <xf numFmtId="0" fontId="20" fillId="0" borderId="137" xfId="0" applyFont="1" applyBorder="1" applyAlignment="1">
      <alignment horizontal="center" vertical="center" wrapText="1"/>
    </xf>
    <xf numFmtId="0" fontId="20" fillId="0" borderId="138" xfId="0" applyFont="1" applyBorder="1" applyAlignment="1">
      <alignment horizontal="center" vertical="center" wrapText="1"/>
    </xf>
    <xf numFmtId="0" fontId="20" fillId="0" borderId="139" xfId="0" applyFont="1" applyBorder="1" applyAlignment="1">
      <alignment horizontal="center" vertical="center" wrapText="1"/>
    </xf>
    <xf numFmtId="0" fontId="20" fillId="0" borderId="140" xfId="0" applyFont="1" applyBorder="1" applyAlignment="1">
      <alignment horizontal="center" vertical="center" wrapText="1"/>
    </xf>
    <xf numFmtId="0" fontId="16" fillId="0" borderId="91" xfId="0" applyFont="1" applyBorder="1" applyAlignment="1">
      <alignment horizontal="left" vertical="center"/>
    </xf>
    <xf numFmtId="0" fontId="16" fillId="0" borderId="92" xfId="0" applyFont="1" applyBorder="1" applyAlignment="1">
      <alignment horizontal="left" vertical="center"/>
    </xf>
    <xf numFmtId="0" fontId="33" fillId="0" borderId="96" xfId="0" applyFont="1" applyBorder="1" applyAlignment="1" applyProtection="1">
      <alignment horizontal="left" vertical="center" shrinkToFit="1"/>
      <protection locked="0"/>
    </xf>
    <xf numFmtId="0" fontId="11" fillId="0" borderId="81" xfId="0" applyFont="1" applyBorder="1" applyAlignment="1" applyProtection="1">
      <alignment horizontal="center" vertical="center" shrinkToFit="1"/>
      <protection locked="0"/>
    </xf>
    <xf numFmtId="0" fontId="11" fillId="0" borderId="82"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20" fillId="0" borderId="147" xfId="0" applyFont="1" applyBorder="1" applyAlignment="1">
      <alignment horizontal="center" vertical="center"/>
    </xf>
    <xf numFmtId="0" fontId="20" fillId="0" borderId="148" xfId="0" applyFont="1" applyBorder="1" applyAlignment="1">
      <alignment horizontal="center" vertical="center"/>
    </xf>
    <xf numFmtId="0" fontId="0" fillId="0" borderId="148" xfId="0" applyBorder="1">
      <alignment vertical="center"/>
    </xf>
    <xf numFmtId="0" fontId="0" fillId="0" borderId="149" xfId="0" applyBorder="1">
      <alignment vertical="center"/>
    </xf>
    <xf numFmtId="0" fontId="43" fillId="0" borderId="150" xfId="0" applyFont="1" applyBorder="1" applyAlignment="1" applyProtection="1">
      <alignment horizontal="center" vertical="center" wrapText="1"/>
      <protection locked="0"/>
    </xf>
    <xf numFmtId="0" fontId="43" fillId="0" borderId="145" xfId="0" applyFont="1" applyBorder="1" applyAlignment="1" applyProtection="1">
      <alignment horizontal="center" vertical="center" wrapText="1"/>
      <protection locked="0"/>
    </xf>
    <xf numFmtId="0" fontId="44" fillId="0" borderId="145" xfId="0" applyFont="1" applyBorder="1" applyProtection="1">
      <alignment vertical="center"/>
      <protection locked="0"/>
    </xf>
    <xf numFmtId="0" fontId="44" fillId="0" borderId="146" xfId="0" applyFont="1" applyBorder="1" applyProtection="1">
      <alignment vertical="center"/>
      <protection locked="0"/>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0" fontId="16" fillId="0" borderId="83" xfId="0" applyFont="1" applyBorder="1" applyAlignment="1">
      <alignment horizontal="center" vertical="center" shrinkToFit="1"/>
    </xf>
    <xf numFmtId="0" fontId="16" fillId="0" borderId="73" xfId="0" applyFont="1" applyBorder="1" applyAlignment="1">
      <alignment horizontal="center" vertical="center" shrinkToFit="1"/>
    </xf>
    <xf numFmtId="0" fontId="16" fillId="0" borderId="74" xfId="0" applyFont="1" applyBorder="1" applyAlignment="1">
      <alignment horizontal="center" vertical="center" shrinkToFit="1"/>
    </xf>
    <xf numFmtId="0" fontId="16" fillId="0" borderId="70" xfId="0" applyFont="1" applyBorder="1" applyAlignment="1">
      <alignment horizontal="center" vertical="center" shrinkToFit="1"/>
    </xf>
    <xf numFmtId="0" fontId="16" fillId="0" borderId="93" xfId="0" applyFont="1" applyBorder="1" applyAlignment="1">
      <alignment horizontal="center" vertical="center" shrinkToFit="1"/>
    </xf>
    <xf numFmtId="0" fontId="20" fillId="0" borderId="74" xfId="0" applyFont="1" applyBorder="1" applyAlignment="1">
      <alignment horizontal="center" vertical="center"/>
    </xf>
    <xf numFmtId="0" fontId="33" fillId="0" borderId="96" xfId="0" applyFont="1" applyBorder="1" applyAlignment="1" applyProtection="1">
      <alignment horizontal="center" vertical="center" shrinkToFit="1"/>
      <protection locked="0"/>
    </xf>
    <xf numFmtId="0" fontId="21" fillId="0" borderId="0" xfId="0" applyFont="1" applyAlignment="1">
      <alignment horizontal="center" vertical="center"/>
    </xf>
    <xf numFmtId="0" fontId="11" fillId="0" borderId="1" xfId="0" applyFont="1" applyBorder="1" applyAlignment="1" applyProtection="1">
      <alignment horizontal="center" vertical="center" shrinkToFit="1"/>
      <protection locked="0"/>
    </xf>
    <xf numFmtId="0" fontId="15" fillId="0" borderId="1" xfId="0" applyFont="1" applyBorder="1" applyAlignment="1">
      <alignment horizontal="left" vertical="center"/>
    </xf>
    <xf numFmtId="0" fontId="40"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45" fillId="0" borderId="0" xfId="0" applyFont="1" applyAlignment="1">
      <alignment horizontal="right" vertical="center"/>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12" xfId="0" applyFont="1" applyBorder="1" applyAlignment="1">
      <alignment horizontal="center" vertical="center"/>
    </xf>
    <xf numFmtId="0" fontId="15" fillId="0" borderId="32" xfId="0" applyFont="1" applyBorder="1" applyAlignment="1">
      <alignment horizontal="center" vertical="center"/>
    </xf>
    <xf numFmtId="0" fontId="15" fillId="0" borderId="33" xfId="0" applyFont="1" applyBorder="1" applyAlignment="1">
      <alignment horizontal="right" vertical="center"/>
    </xf>
    <xf numFmtId="0" fontId="15" fillId="0" borderId="13" xfId="0" applyFont="1" applyBorder="1" applyAlignment="1">
      <alignment horizontal="right" vertical="center"/>
    </xf>
    <xf numFmtId="0" fontId="15" fillId="0" borderId="161" xfId="0" applyFont="1" applyBorder="1" applyAlignment="1">
      <alignment horizontal="center" vertical="center"/>
    </xf>
    <xf numFmtId="0" fontId="15" fillId="0" borderId="162" xfId="0" applyFont="1" applyBorder="1" applyAlignment="1">
      <alignment horizontal="center" vertical="center"/>
    </xf>
    <xf numFmtId="0" fontId="11" fillId="0" borderId="160" xfId="0" applyFont="1" applyBorder="1" applyAlignment="1" applyProtection="1">
      <alignment horizontal="center" vertical="center"/>
      <protection locked="0"/>
    </xf>
    <xf numFmtId="0" fontId="11" fillId="0" borderId="158" xfId="0" applyFont="1" applyBorder="1" applyAlignment="1" applyProtection="1">
      <alignment horizontal="center" vertical="center" shrinkToFit="1"/>
      <protection locked="0"/>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1" fillId="0" borderId="36" xfId="0" applyFont="1" applyBorder="1" applyAlignment="1" applyProtection="1">
      <alignment horizontal="center" vertical="center"/>
      <protection locked="0"/>
    </xf>
    <xf numFmtId="0" fontId="11" fillId="0" borderId="16" xfId="0" applyFont="1" applyBorder="1" applyAlignment="1" applyProtection="1">
      <alignment horizontal="center" vertical="center"/>
      <protection locked="0"/>
    </xf>
    <xf numFmtId="0" fontId="11" fillId="0" borderId="37" xfId="0"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0" fontId="15" fillId="0" borderId="16"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35" xfId="0" applyFont="1" applyBorder="1" applyAlignment="1">
      <alignment horizontal="center" vertical="center" wrapText="1"/>
    </xf>
    <xf numFmtId="0" fontId="11" fillId="0" borderId="5"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5" fillId="0" borderId="143" xfId="0" applyFont="1" applyBorder="1" applyAlignment="1">
      <alignment horizontal="center" vertical="center"/>
    </xf>
    <xf numFmtId="0" fontId="15" fillId="0" borderId="144" xfId="0" applyFont="1" applyBorder="1" applyAlignment="1">
      <alignment horizontal="center" vertical="center"/>
    </xf>
    <xf numFmtId="0" fontId="0" fillId="0" borderId="148" xfId="0" applyBorder="1" applyAlignment="1">
      <alignment horizontal="center" vertical="center"/>
    </xf>
    <xf numFmtId="0" fontId="44" fillId="0" borderId="145" xfId="0" applyFont="1" applyBorder="1" applyAlignment="1" applyProtection="1">
      <alignment horizontal="center" vertical="center" wrapText="1"/>
      <protection locked="0"/>
    </xf>
    <xf numFmtId="176" fontId="30" fillId="0" borderId="169" xfId="0" applyNumberFormat="1" applyFont="1" applyBorder="1" applyAlignment="1">
      <alignment horizontal="right" vertical="center" shrinkToFit="1"/>
    </xf>
    <xf numFmtId="176" fontId="30" fillId="0" borderId="107" xfId="0" applyNumberFormat="1" applyFont="1" applyBorder="1" applyAlignment="1" applyProtection="1">
      <alignment horizontal="right" vertical="center" shrinkToFit="1"/>
      <protection locked="0"/>
    </xf>
    <xf numFmtId="0" fontId="20" fillId="0" borderId="34" xfId="0" applyFont="1" applyBorder="1" applyAlignment="1">
      <alignment horizontal="center" vertical="center" textRotation="255" shrinkToFit="1"/>
    </xf>
    <xf numFmtId="0" fontId="20" fillId="0" borderId="106"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20" fillId="5" borderId="127" xfId="0" applyFont="1" applyFill="1" applyBorder="1" applyAlignment="1">
      <alignment horizontal="center" vertical="center"/>
    </xf>
    <xf numFmtId="0" fontId="20" fillId="5" borderId="128" xfId="0" applyFont="1" applyFill="1" applyBorder="1" applyAlignment="1">
      <alignment horizontal="center" vertical="center"/>
    </xf>
    <xf numFmtId="0" fontId="20" fillId="0" borderId="26" xfId="0" applyFont="1" applyBorder="1" applyAlignment="1">
      <alignment horizontal="center" vertical="center" wrapText="1"/>
    </xf>
    <xf numFmtId="0" fontId="20" fillId="0" borderId="27" xfId="0" applyFont="1" applyBorder="1" applyAlignment="1">
      <alignment horizontal="center" vertical="center"/>
    </xf>
    <xf numFmtId="0" fontId="20" fillId="0" borderId="29" xfId="0" applyFont="1" applyBorder="1" applyAlignment="1">
      <alignment horizontal="center" vertical="center"/>
    </xf>
    <xf numFmtId="0" fontId="20" fillId="0" borderId="30" xfId="0" applyFont="1" applyBorder="1" applyAlignment="1">
      <alignment horizontal="center" vertical="center"/>
    </xf>
    <xf numFmtId="0" fontId="20" fillId="5" borderId="68" xfId="0" applyFont="1" applyFill="1" applyBorder="1" applyAlignment="1">
      <alignment horizontal="center" vertical="center"/>
    </xf>
    <xf numFmtId="0" fontId="20" fillId="5" borderId="67" xfId="0" applyFont="1" applyFill="1" applyBorder="1" applyAlignment="1">
      <alignment horizontal="center" vertical="center"/>
    </xf>
    <xf numFmtId="0" fontId="20" fillId="5" borderId="59" xfId="0" applyFont="1" applyFill="1" applyBorder="1" applyAlignment="1">
      <alignment horizontal="center" vertical="center"/>
    </xf>
    <xf numFmtId="0" fontId="20" fillId="0" borderId="52" xfId="0" applyFont="1" applyBorder="1" applyAlignment="1">
      <alignment horizontal="left" vertical="center"/>
    </xf>
    <xf numFmtId="0" fontId="20" fillId="0" borderId="60" xfId="0" applyFont="1" applyBorder="1" applyAlignment="1">
      <alignment horizontal="left" vertical="center"/>
    </xf>
    <xf numFmtId="0" fontId="20" fillId="0" borderId="2" xfId="0" applyFont="1" applyBorder="1" applyAlignment="1">
      <alignment horizontal="left" vertical="center"/>
    </xf>
    <xf numFmtId="0" fontId="20" fillId="0" borderId="92" xfId="0" applyFont="1" applyBorder="1" applyAlignment="1">
      <alignment horizontal="center" vertical="center"/>
    </xf>
    <xf numFmtId="0" fontId="20" fillId="0" borderId="0" xfId="0" applyFont="1" applyAlignment="1">
      <alignment horizontal="center" vertical="center"/>
    </xf>
    <xf numFmtId="0" fontId="33" fillId="0" borderId="0" xfId="0" applyFont="1" applyAlignment="1" applyProtection="1">
      <alignment horizontal="center" vertical="center" shrinkToFit="1"/>
      <protection locked="0"/>
    </xf>
    <xf numFmtId="0" fontId="20" fillId="0" borderId="80" xfId="0" applyFont="1" applyBorder="1" applyAlignment="1">
      <alignment horizontal="center" vertical="center"/>
    </xf>
    <xf numFmtId="0" fontId="20" fillId="0" borderId="1" xfId="0" applyFont="1" applyBorder="1" applyAlignment="1">
      <alignment horizontal="center" vertical="center"/>
    </xf>
    <xf numFmtId="0" fontId="20" fillId="0" borderId="52" xfId="0" applyFont="1" applyBorder="1" applyAlignment="1">
      <alignment horizontal="left" vertical="center" wrapText="1" shrinkToFit="1"/>
    </xf>
    <xf numFmtId="0" fontId="20" fillId="0" borderId="2" xfId="0" applyFont="1" applyBorder="1" applyAlignment="1">
      <alignment horizontal="center" vertical="center"/>
    </xf>
    <xf numFmtId="0" fontId="20" fillId="0" borderId="60" xfId="0" applyFont="1" applyBorder="1" applyAlignment="1">
      <alignment horizontal="center" vertical="center"/>
    </xf>
    <xf numFmtId="0" fontId="33" fillId="0" borderId="2" xfId="0" applyFont="1" applyBorder="1" applyAlignment="1" applyProtection="1">
      <alignment horizontal="center" vertical="center" shrinkToFit="1"/>
      <protection locked="0"/>
    </xf>
    <xf numFmtId="0" fontId="33" fillId="0" borderId="21" xfId="0" applyFont="1" applyBorder="1" applyAlignment="1" applyProtection="1">
      <alignment horizontal="right" vertical="center" shrinkToFit="1"/>
      <protection locked="0"/>
    </xf>
    <xf numFmtId="0" fontId="33" fillId="0" borderId="21" xfId="0" applyFont="1" applyBorder="1" applyAlignment="1" applyProtection="1">
      <alignment horizontal="center" vertical="center" shrinkToFit="1"/>
      <protection locked="0"/>
    </xf>
    <xf numFmtId="0" fontId="20" fillId="0" borderId="118" xfId="0" applyFont="1" applyBorder="1" applyAlignment="1">
      <alignment horizontal="center" vertical="center"/>
    </xf>
    <xf numFmtId="0" fontId="20" fillId="0" borderId="21" xfId="0" applyFont="1" applyBorder="1" applyAlignment="1">
      <alignment horizontal="center" vertical="center"/>
    </xf>
    <xf numFmtId="0" fontId="14" fillId="5" borderId="4" xfId="0" applyFont="1" applyFill="1" applyBorder="1" applyAlignment="1">
      <alignment horizontal="center" vertical="center"/>
    </xf>
    <xf numFmtId="0" fontId="14" fillId="5" borderId="115" xfId="0" applyFont="1" applyFill="1" applyBorder="1" applyAlignment="1">
      <alignment horizontal="center" vertical="center"/>
    </xf>
    <xf numFmtId="0" fontId="14" fillId="5" borderId="7" xfId="0" applyFont="1" applyFill="1" applyBorder="1" applyAlignment="1">
      <alignment horizontal="center" vertical="center"/>
    </xf>
    <xf numFmtId="0" fontId="14" fillId="5" borderId="116" xfId="0" applyFont="1" applyFill="1" applyBorder="1" applyAlignment="1">
      <alignment horizontal="center" vertical="center"/>
    </xf>
    <xf numFmtId="0" fontId="20" fillId="0" borderId="125" xfId="0" applyFont="1" applyBorder="1" applyAlignment="1">
      <alignment horizontal="center" vertical="center"/>
    </xf>
    <xf numFmtId="0" fontId="20" fillId="0" borderId="126" xfId="0" applyFont="1" applyBorder="1" applyAlignment="1">
      <alignment horizontal="center" vertical="center"/>
    </xf>
    <xf numFmtId="38" fontId="30" fillId="0" borderId="72" xfId="1" applyFont="1" applyBorder="1" applyAlignment="1" applyProtection="1">
      <alignment horizontal="right" vertical="center" shrinkToFit="1"/>
      <protection locked="0"/>
    </xf>
    <xf numFmtId="0" fontId="20" fillId="0" borderId="98" xfId="0" applyFont="1" applyBorder="1" applyAlignment="1">
      <alignment horizontal="left" vertical="center"/>
    </xf>
    <xf numFmtId="0" fontId="20" fillId="0" borderId="23" xfId="0" applyFont="1" applyBorder="1" applyAlignment="1">
      <alignment horizontal="left" vertical="center"/>
    </xf>
    <xf numFmtId="0" fontId="33" fillId="0" borderId="23" xfId="0" applyFont="1" applyBorder="1" applyAlignment="1" applyProtection="1">
      <alignment horizontal="left" vertical="center" shrinkToFit="1"/>
      <protection locked="0"/>
    </xf>
    <xf numFmtId="0" fontId="33" fillId="0" borderId="114" xfId="0" applyFont="1" applyBorder="1" applyAlignment="1" applyProtection="1">
      <alignment horizontal="left" vertical="center" shrinkToFit="1"/>
      <protection locked="0"/>
    </xf>
    <xf numFmtId="0" fontId="4" fillId="0" borderId="0" xfId="0" applyFont="1" applyAlignment="1">
      <alignment horizontal="left" vertical="top" wrapText="1"/>
    </xf>
    <xf numFmtId="0" fontId="7" fillId="0" borderId="0" xfId="0" applyFont="1" applyAlignment="1">
      <alignment horizontal="left" vertical="top" wrapText="1"/>
    </xf>
    <xf numFmtId="0" fontId="20" fillId="0" borderId="105" xfId="0" applyFont="1" applyBorder="1" applyAlignment="1">
      <alignment horizontal="center" vertical="center" textRotation="255"/>
    </xf>
    <xf numFmtId="0" fontId="20" fillId="0" borderId="106" xfId="0" applyFont="1" applyBorder="1" applyAlignment="1">
      <alignment horizontal="center" vertical="center" textRotation="255"/>
    </xf>
    <xf numFmtId="0" fontId="20" fillId="0" borderId="35" xfId="0" applyFont="1" applyBorder="1" applyAlignment="1">
      <alignment horizontal="center" vertical="center" textRotation="255"/>
    </xf>
    <xf numFmtId="0" fontId="20" fillId="0" borderId="78" xfId="0" applyFont="1" applyBorder="1" applyAlignment="1">
      <alignment horizontal="center" vertical="center" textRotation="255"/>
    </xf>
    <xf numFmtId="0" fontId="20" fillId="0" borderId="91" xfId="0" applyFont="1" applyBorder="1" applyAlignment="1">
      <alignment horizontal="center" vertical="center" textRotation="255"/>
    </xf>
    <xf numFmtId="0" fontId="20" fillId="0" borderId="91" xfId="0" applyFont="1" applyBorder="1" applyAlignment="1">
      <alignment horizontal="center" vertical="center" textRotation="255" shrinkToFit="1"/>
    </xf>
    <xf numFmtId="0" fontId="16" fillId="0" borderId="107" xfId="0" applyFont="1" applyBorder="1" applyAlignment="1">
      <alignment horizontal="center" vertical="center" textRotation="255" shrinkToFit="1"/>
    </xf>
    <xf numFmtId="0" fontId="16" fillId="0" borderId="91" xfId="0" applyFont="1" applyBorder="1" applyAlignment="1">
      <alignment horizontal="center" vertical="center" textRotation="255" shrinkToFit="1"/>
    </xf>
    <xf numFmtId="0" fontId="29" fillId="0" borderId="0" xfId="0" applyFont="1" applyAlignment="1">
      <alignment horizontal="left" vertical="center"/>
    </xf>
    <xf numFmtId="0" fontId="20" fillId="0" borderId="99" xfId="0" applyFont="1" applyBorder="1" applyAlignment="1">
      <alignment horizontal="left" vertical="center"/>
    </xf>
    <xf numFmtId="0" fontId="20" fillId="0" borderId="45" xfId="0" applyFont="1" applyBorder="1" applyAlignment="1">
      <alignment horizontal="left" vertical="center"/>
    </xf>
    <xf numFmtId="0" fontId="11" fillId="0" borderId="103"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0" fontId="11" fillId="0" borderId="92" xfId="0" applyFont="1" applyBorder="1" applyAlignment="1" applyProtection="1">
      <alignment horizontal="center" vertical="center" shrinkToFit="1"/>
      <protection locked="0"/>
    </xf>
    <xf numFmtId="0" fontId="16" fillId="0" borderId="123" xfId="0" applyFont="1" applyBorder="1" applyAlignment="1">
      <alignment horizontal="center" vertical="center" shrinkToFit="1"/>
    </xf>
    <xf numFmtId="0" fontId="16" fillId="0" borderId="78" xfId="0" applyFont="1" applyBorder="1" applyAlignment="1">
      <alignment horizontal="center" vertical="center" shrinkToFit="1"/>
    </xf>
    <xf numFmtId="0" fontId="16" fillId="0" borderId="79" xfId="0" applyFont="1" applyBorder="1" applyAlignment="1">
      <alignment horizontal="center" vertical="center" shrinkToFit="1"/>
    </xf>
    <xf numFmtId="0" fontId="16" fillId="0" borderId="124" xfId="0" applyFont="1" applyBorder="1" applyAlignment="1">
      <alignment horizontal="center" vertical="center" shrinkToFit="1"/>
    </xf>
    <xf numFmtId="0" fontId="16" fillId="0" borderId="82" xfId="0" applyFont="1" applyBorder="1" applyAlignment="1">
      <alignment horizontal="center" vertical="center" shrinkToFit="1"/>
    </xf>
    <xf numFmtId="0" fontId="16" fillId="0" borderId="77" xfId="0" applyFont="1" applyBorder="1" applyAlignment="1">
      <alignment horizontal="center" vertical="center" shrinkToFit="1"/>
    </xf>
    <xf numFmtId="0" fontId="20" fillId="0" borderId="118" xfId="0" applyFont="1" applyBorder="1" applyAlignment="1">
      <alignment horizontal="left" vertical="center"/>
    </xf>
    <xf numFmtId="0" fontId="20" fillId="0" borderId="21" xfId="0" applyFont="1" applyBorder="1" applyAlignment="1">
      <alignment horizontal="left" vertical="center"/>
    </xf>
    <xf numFmtId="0" fontId="20" fillId="0" borderId="119" xfId="0" applyFont="1" applyBorder="1" applyAlignment="1">
      <alignment horizontal="left" vertical="center"/>
    </xf>
    <xf numFmtId="38" fontId="30" fillId="0" borderId="70" xfId="1" applyFont="1" applyBorder="1" applyAlignment="1" applyProtection="1">
      <alignment horizontal="right" vertical="center" shrinkToFit="1"/>
      <protection locked="0"/>
    </xf>
    <xf numFmtId="176" fontId="30" fillId="0" borderId="71" xfId="0" applyNumberFormat="1" applyFont="1" applyBorder="1" applyAlignment="1" applyProtection="1">
      <alignment horizontal="right" vertical="center" shrinkToFit="1"/>
      <protection locked="0"/>
    </xf>
    <xf numFmtId="176" fontId="30" fillId="0" borderId="121" xfId="0" applyNumberFormat="1" applyFont="1" applyBorder="1" applyAlignment="1" applyProtection="1">
      <alignment horizontal="right" vertical="center" shrinkToFit="1"/>
      <protection locked="0"/>
    </xf>
    <xf numFmtId="176" fontId="30" fillId="0" borderId="170" xfId="0" applyNumberFormat="1" applyFont="1" applyBorder="1" applyAlignment="1">
      <alignment horizontal="right" vertical="center" shrinkToFit="1"/>
    </xf>
    <xf numFmtId="38" fontId="30" fillId="0" borderId="107" xfId="1" applyFont="1" applyBorder="1" applyAlignment="1" applyProtection="1">
      <alignment horizontal="right" vertical="center" shrinkToFit="1"/>
      <protection locked="0"/>
    </xf>
    <xf numFmtId="0" fontId="20" fillId="6" borderId="65" xfId="0" applyFont="1" applyFill="1" applyBorder="1" applyAlignment="1">
      <alignment horizontal="right"/>
    </xf>
    <xf numFmtId="0" fontId="20" fillId="6" borderId="15" xfId="0" applyFont="1" applyFill="1" applyBorder="1" applyAlignment="1">
      <alignment horizontal="right"/>
    </xf>
    <xf numFmtId="38" fontId="30" fillId="0" borderId="109" xfId="1" applyFont="1" applyBorder="1" applyAlignment="1" applyProtection="1">
      <alignment horizontal="right" vertical="center" shrinkToFit="1"/>
      <protection locked="0"/>
    </xf>
    <xf numFmtId="176" fontId="14" fillId="5" borderId="172" xfId="0" applyNumberFormat="1" applyFont="1" applyFill="1" applyBorder="1" applyAlignment="1">
      <alignment horizontal="center" vertical="center" shrinkToFit="1"/>
    </xf>
    <xf numFmtId="0" fontId="15" fillId="0" borderId="8" xfId="0" applyFont="1" applyBorder="1" applyAlignment="1">
      <alignment horizontal="left" vertical="center" shrinkToFit="1"/>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11" fillId="0" borderId="40" xfId="0" applyFont="1" applyBorder="1" applyAlignment="1" applyProtection="1">
      <alignment horizontal="center" vertical="center" shrinkToFit="1"/>
      <protection locked="0"/>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20" fillId="0" borderId="0" xfId="0" applyFont="1" applyAlignment="1">
      <alignment horizontal="left" vertical="center" wrapText="1"/>
    </xf>
    <xf numFmtId="0" fontId="42" fillId="0" borderId="0" xfId="0" applyFont="1">
      <alignment vertical="center"/>
    </xf>
    <xf numFmtId="0" fontId="46" fillId="0" borderId="40" xfId="0" applyFont="1" applyBorder="1" applyAlignment="1" applyProtection="1">
      <alignment horizontal="left" vertical="center" wrapText="1"/>
      <protection locked="0"/>
    </xf>
    <xf numFmtId="0" fontId="0" fillId="0" borderId="40" xfId="0" applyBorder="1" applyAlignment="1" applyProtection="1">
      <alignment vertical="center" wrapText="1"/>
      <protection locked="0"/>
    </xf>
    <xf numFmtId="0" fontId="0" fillId="0" borderId="156" xfId="0" applyBorder="1" applyAlignment="1" applyProtection="1">
      <alignment vertical="center" wrapText="1"/>
      <protection locked="0"/>
    </xf>
    <xf numFmtId="176" fontId="30" fillId="0" borderId="109" xfId="0" applyNumberFormat="1" applyFont="1" applyBorder="1" applyAlignment="1" applyProtection="1">
      <alignment horizontal="right" vertical="center" shrinkToFit="1"/>
      <protection locked="0"/>
    </xf>
    <xf numFmtId="176" fontId="30" fillId="0" borderId="122" xfId="0" applyNumberFormat="1" applyFont="1" applyBorder="1" applyAlignment="1" applyProtection="1">
      <alignment horizontal="right" vertical="center" shrinkToFit="1"/>
      <protection locked="0"/>
    </xf>
    <xf numFmtId="0" fontId="20" fillId="6" borderId="14" xfId="0" applyFont="1" applyFill="1" applyBorder="1" applyAlignment="1">
      <alignment horizontal="right"/>
    </xf>
    <xf numFmtId="0" fontId="20" fillId="0" borderId="3" xfId="0" applyFont="1" applyBorder="1" applyAlignment="1">
      <alignment horizontal="right"/>
    </xf>
    <xf numFmtId="0" fontId="20" fillId="0" borderId="55" xfId="0" applyFont="1" applyBorder="1" applyAlignment="1">
      <alignment horizontal="right"/>
    </xf>
    <xf numFmtId="0" fontId="30" fillId="0" borderId="79" xfId="0" applyFont="1" applyBorder="1" applyAlignment="1" applyProtection="1">
      <alignment horizontal="right" vertical="center" shrinkToFit="1"/>
      <protection locked="0"/>
    </xf>
    <xf numFmtId="0" fontId="30" fillId="0" borderId="43" xfId="0" applyFont="1" applyBorder="1" applyAlignment="1" applyProtection="1">
      <alignment horizontal="right" vertical="center" shrinkToFit="1"/>
      <protection locked="0"/>
    </xf>
    <xf numFmtId="0" fontId="30" fillId="0" borderId="44" xfId="0" applyFont="1" applyBorder="1" applyAlignment="1" applyProtection="1">
      <alignment horizontal="right" vertical="center" shrinkToFit="1"/>
      <protection locked="0"/>
    </xf>
    <xf numFmtId="0" fontId="16" fillId="0" borderId="66" xfId="0" applyFont="1" applyBorder="1" applyAlignment="1">
      <alignment horizontal="center" vertical="center"/>
    </xf>
    <xf numFmtId="0" fontId="16" fillId="0" borderId="67" xfId="0" applyFont="1" applyBorder="1" applyAlignment="1">
      <alignment horizontal="center" vertical="center"/>
    </xf>
    <xf numFmtId="0" fontId="33" fillId="0" borderId="94" xfId="0" applyFont="1" applyBorder="1" applyAlignment="1" applyProtection="1">
      <alignment horizontal="left" vertical="center" shrinkToFit="1"/>
      <protection locked="0"/>
    </xf>
    <xf numFmtId="0" fontId="16" fillId="0" borderId="80" xfId="0" applyFont="1" applyBorder="1" applyAlignment="1">
      <alignment horizontal="center" vertical="center" shrinkToFit="1"/>
    </xf>
    <xf numFmtId="0" fontId="20" fillId="0" borderId="1" xfId="0" applyFont="1" applyBorder="1" applyAlignment="1">
      <alignment horizontal="left" vertical="center"/>
    </xf>
    <xf numFmtId="0" fontId="20" fillId="0" borderId="90" xfId="0" applyFont="1" applyBorder="1" applyAlignment="1">
      <alignment horizontal="left" vertical="center"/>
    </xf>
    <xf numFmtId="0" fontId="2" fillId="0" borderId="5" xfId="0" applyFont="1" applyBorder="1" applyAlignment="1" applyProtection="1">
      <alignment horizontal="center" vertical="center" wrapText="1" shrinkToFit="1"/>
      <protection locked="0"/>
    </xf>
    <xf numFmtId="0" fontId="2" fillId="0" borderId="41" xfId="0" applyFont="1" applyBorder="1" applyAlignment="1" applyProtection="1">
      <alignment horizontal="center" vertical="center" wrapText="1" shrinkToFit="1"/>
      <protection locked="0"/>
    </xf>
    <xf numFmtId="0" fontId="2" fillId="0" borderId="1" xfId="0" applyFont="1" applyBorder="1" applyAlignment="1" applyProtection="1">
      <alignment horizontal="center" vertical="center" wrapText="1" shrinkToFit="1"/>
      <protection locked="0"/>
    </xf>
    <xf numFmtId="0" fontId="2" fillId="0" borderId="81" xfId="0" applyFont="1" applyBorder="1" applyAlignment="1" applyProtection="1">
      <alignment horizontal="center" vertical="center" wrapText="1" shrinkToFit="1"/>
      <protection locked="0"/>
    </xf>
    <xf numFmtId="0" fontId="16" fillId="0" borderId="81" xfId="0" applyFont="1" applyBorder="1" applyAlignment="1">
      <alignment horizontal="center" vertical="center"/>
    </xf>
    <xf numFmtId="0" fontId="16" fillId="0" borderId="80" xfId="0" applyFont="1" applyBorder="1" applyAlignment="1">
      <alignment horizontal="center" vertical="center"/>
    </xf>
    <xf numFmtId="0" fontId="20" fillId="0" borderId="100" xfId="0" applyFont="1" applyBorder="1" applyAlignment="1">
      <alignment horizontal="center" vertical="center"/>
    </xf>
    <xf numFmtId="0" fontId="33" fillId="0" borderId="101" xfId="0" applyFont="1" applyBorder="1" applyAlignment="1" applyProtection="1">
      <alignment horizontal="center" vertical="center" shrinkToFit="1"/>
      <protection locked="0"/>
    </xf>
    <xf numFmtId="0" fontId="16" fillId="0" borderId="62" xfId="0" applyFont="1" applyBorder="1" applyAlignment="1">
      <alignment horizontal="center" vertical="center"/>
    </xf>
    <xf numFmtId="0" fontId="16" fillId="0" borderId="92" xfId="0" applyFont="1" applyBorder="1" applyAlignment="1">
      <alignment horizontal="center" vertical="center"/>
    </xf>
    <xf numFmtId="0" fontId="16" fillId="0" borderId="96" xfId="0" applyFont="1" applyBorder="1" applyAlignment="1">
      <alignment horizontal="center" vertical="center"/>
    </xf>
    <xf numFmtId="0" fontId="33" fillId="0" borderId="131" xfId="0" applyFont="1" applyBorder="1" applyAlignment="1" applyProtection="1">
      <alignment horizontal="center" vertical="center" wrapText="1"/>
      <protection locked="0"/>
    </xf>
    <xf numFmtId="0" fontId="33" fillId="0" borderId="132" xfId="0" applyFont="1" applyBorder="1" applyAlignment="1" applyProtection="1">
      <alignment horizontal="center" vertical="center" wrapText="1"/>
      <protection locked="0"/>
    </xf>
    <xf numFmtId="0" fontId="33" fillId="0" borderId="135" xfId="0" applyFont="1" applyBorder="1" applyAlignment="1" applyProtection="1">
      <alignment horizontal="center" vertical="center" wrapText="1"/>
      <protection locked="0"/>
    </xf>
    <xf numFmtId="0" fontId="33" fillId="0" borderId="136" xfId="0" applyFont="1" applyBorder="1" applyAlignment="1" applyProtection="1">
      <alignment horizontal="center" vertical="center" wrapText="1"/>
      <protection locked="0"/>
    </xf>
    <xf numFmtId="0" fontId="20" fillId="5" borderId="157" xfId="0" applyFont="1" applyFill="1" applyBorder="1" applyAlignment="1">
      <alignment horizontal="center" vertical="center"/>
    </xf>
    <xf numFmtId="0" fontId="20" fillId="5" borderId="40" xfId="0" applyFont="1" applyFill="1" applyBorder="1" applyAlignment="1">
      <alignment horizontal="center" vertical="center"/>
    </xf>
    <xf numFmtId="0" fontId="20" fillId="5" borderId="56" xfId="0" applyFont="1" applyFill="1" applyBorder="1" applyAlignment="1">
      <alignment horizontal="center" vertical="center"/>
    </xf>
    <xf numFmtId="0" fontId="20" fillId="5" borderId="54" xfId="0" applyFont="1" applyFill="1" applyBorder="1" applyAlignment="1">
      <alignment horizontal="center" vertical="center"/>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64" xfId="0" applyFont="1" applyBorder="1" applyAlignment="1">
      <alignment horizontal="center" vertical="center" textRotation="255" wrapText="1"/>
    </xf>
    <xf numFmtId="0" fontId="20" fillId="0" borderId="105" xfId="0" applyFont="1" applyBorder="1" applyAlignment="1">
      <alignment horizontal="center" vertical="center" textRotation="255" wrapText="1"/>
    </xf>
    <xf numFmtId="0" fontId="13" fillId="5" borderId="111" xfId="0" applyFont="1" applyFill="1" applyBorder="1" applyAlignment="1">
      <alignment horizontal="center" vertical="center"/>
    </xf>
    <xf numFmtId="0" fontId="13" fillId="5" borderId="112" xfId="0" applyFont="1" applyFill="1" applyBorder="1" applyAlignment="1">
      <alignment horizontal="center" vertical="center"/>
    </xf>
    <xf numFmtId="0" fontId="11" fillId="0" borderId="96" xfId="0" applyFont="1" applyBorder="1" applyAlignment="1" applyProtection="1">
      <alignment horizontal="center" vertical="center" shrinkToFit="1"/>
      <protection locked="0"/>
    </xf>
    <xf numFmtId="0" fontId="20" fillId="0" borderId="94" xfId="0" applyFont="1" applyBorder="1" applyAlignment="1">
      <alignment horizontal="center" vertical="center"/>
    </xf>
    <xf numFmtId="0" fontId="33" fillId="0" borderId="94" xfId="0" applyFont="1" applyBorder="1" applyAlignment="1" applyProtection="1">
      <alignment horizontal="center" vertical="center" shrinkToFit="1"/>
      <protection locked="0"/>
    </xf>
    <xf numFmtId="0" fontId="20" fillId="0" borderId="93" xfId="0" applyFont="1" applyBorder="1" applyAlignment="1">
      <alignment horizontal="center" vertical="center"/>
    </xf>
    <xf numFmtId="0" fontId="20" fillId="5" borderId="34" xfId="0" applyFont="1" applyFill="1" applyBorder="1" applyAlignment="1">
      <alignment horizontal="center" vertical="center" textRotation="255"/>
    </xf>
    <xf numFmtId="0" fontId="20" fillId="5" borderId="106" xfId="0" applyFont="1" applyFill="1" applyBorder="1" applyAlignment="1">
      <alignment horizontal="center" vertical="center" textRotation="255"/>
    </xf>
    <xf numFmtId="0" fontId="20" fillId="5" borderId="35" xfId="0" applyFont="1" applyFill="1" applyBorder="1" applyAlignment="1">
      <alignment horizontal="center" vertical="center" textRotation="255"/>
    </xf>
  </cellXfs>
  <cellStyles count="2">
    <cellStyle name="桁区切り" xfId="1" builtinId="6"/>
    <cellStyle name="標準" xfId="0" builtinId="0"/>
  </cellStyles>
  <dxfs count="84">
    <dxf>
      <fill>
        <patternFill>
          <bgColor theme="3" tint="0.79998168889431442"/>
        </patternFill>
      </fill>
    </dxf>
    <dxf>
      <fill>
        <patternFill>
          <bgColor theme="3"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3" lockText="1" noThreeD="1"/>
</file>

<file path=xl/ctrlProps/ctrlProp5.xml><?xml version="1.0" encoding="utf-8"?>
<formControlPr xmlns="http://schemas.microsoft.com/office/spreadsheetml/2009/9/main" objectType="CheckBox" fmlaLink="リスト!$D$4" lockText="1" noThreeD="1"/>
</file>

<file path=xl/ctrlProps/ctrlProp6.xml><?xml version="1.0" encoding="utf-8"?>
<formControlPr xmlns="http://schemas.microsoft.com/office/spreadsheetml/2009/9/main" objectType="CheckBox" fmlaLink="リスト!$D$5" lockText="1" noThreeD="1"/>
</file>

<file path=xl/ctrlProps/ctrlProp7.xml><?xml version="1.0" encoding="utf-8"?>
<formControlPr xmlns="http://schemas.microsoft.com/office/spreadsheetml/2009/9/main" objectType="CheckBox" fmlaLink="リスト!$D$6" lockText="1" noThreeD="1"/>
</file>

<file path=xl/ctrlProps/ctrlProp8.xml><?xml version="1.0" encoding="utf-8"?>
<formControlPr xmlns="http://schemas.microsoft.com/office/spreadsheetml/2009/9/main" objectType="CheckBox" fmlaLink="リスト!$E$2" lockText="1" noThreeD="1"/>
</file>

<file path=xl/ctrlProps/ctrlProp9.xml><?xml version="1.0" encoding="utf-8"?>
<formControlPr xmlns="http://schemas.microsoft.com/office/spreadsheetml/2009/9/main" objectType="CheckBox" fmlaLink="リスト!$E$3" lockText="1" noThreeD="1"/>
</file>

<file path=xl/ctrlProps/ctrlProp10.xml><?xml version="1.0" encoding="utf-8"?>
<formControlPr xmlns="http://schemas.microsoft.com/office/spreadsheetml/2009/9/main" objectType="CheckBox" fmlaLink="リスト!$E$4" lockText="1" noThreeD="1"/>
</file>

<file path=xl/ctrlProps/ctrlProp11.xml><?xml version="1.0" encoding="utf-8"?>
<formControlPr xmlns="http://schemas.microsoft.com/office/spreadsheetml/2009/9/main" objectType="CheckBox" fmlaLink="リスト!$E$5" lockText="1" noThreeD="1"/>
</file>

<file path=xl/ctrlProps/ctrlProp12.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28575</xdr:rowOff>
        </xdr:from>
        <xdr:to>
          <xdr:col>20</xdr:col>
          <xdr:colOff>47625</xdr:colOff>
          <xdr:row>19</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28575</xdr:rowOff>
        </xdr:from>
        <xdr:to>
          <xdr:col>20</xdr:col>
          <xdr:colOff>28575</xdr:colOff>
          <xdr:row>19</xdr:row>
          <xdr:rowOff>266700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161925</xdr:rowOff>
        </xdr:from>
        <xdr:to>
          <xdr:col>10</xdr:col>
          <xdr:colOff>0</xdr:colOff>
          <xdr:row>23</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21</xdr:row>
          <xdr:rowOff>152400</xdr:rowOff>
        </xdr:from>
        <xdr:to>
          <xdr:col>17</xdr:col>
          <xdr:colOff>28575</xdr:colOff>
          <xdr:row>23</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21</xdr:row>
          <xdr:rowOff>161925</xdr:rowOff>
        </xdr:from>
        <xdr:to>
          <xdr:col>23</xdr:col>
          <xdr:colOff>9525</xdr:colOff>
          <xdr:row>23</xdr:row>
          <xdr:rowOff>28575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38100</xdr:rowOff>
        </xdr:from>
        <xdr:to>
          <xdr:col>3</xdr:col>
          <xdr:colOff>38100</xdr:colOff>
          <xdr:row>111</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113</xdr:row>
          <xdr:rowOff>0</xdr:rowOff>
        </xdr:from>
        <xdr:to>
          <xdr:col>3</xdr:col>
          <xdr:colOff>38100</xdr:colOff>
          <xdr:row>114</xdr:row>
          <xdr:rowOff>66675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19050</xdr:rowOff>
        </xdr:from>
        <xdr:to>
          <xdr:col>3</xdr:col>
          <xdr:colOff>19050</xdr:colOff>
          <xdr:row>117</xdr:row>
          <xdr:rowOff>85725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118</xdr:row>
          <xdr:rowOff>19050</xdr:rowOff>
        </xdr:from>
        <xdr:to>
          <xdr:col>3</xdr:col>
          <xdr:colOff>38100</xdr:colOff>
          <xdr:row>119</xdr:row>
          <xdr:rowOff>76200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122</xdr:row>
          <xdr:rowOff>19050</xdr:rowOff>
        </xdr:from>
        <xdr:to>
          <xdr:col>42</xdr:col>
          <xdr:colOff>2447925</xdr:colOff>
          <xdr:row>123</xdr:row>
          <xdr:rowOff>85725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16</xdr:col>
      <xdr:colOff>87924</xdr:colOff>
      <xdr:row>92</xdr:row>
      <xdr:rowOff>7327</xdr:rowOff>
    </xdr:from>
    <xdr:to>
      <xdr:col>40</xdr:col>
      <xdr:colOff>183174</xdr:colOff>
      <xdr:row>93</xdr:row>
      <xdr:rowOff>126337</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bwMode="auto">
        <a:xfrm flipV="1">
          <a:off x="2872155" y="16221808"/>
          <a:ext cx="4191000" cy="250894"/>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2-1&#12304;&#22312;&#23398;&#29983;&#29992;&#12305;\EXCEL&#30003;&#35531;&#26360;\2020-1&#20813;&#38500;&#30003;&#35531;&#65288;&#30041;&#23398;&#29983;&#20197;&#2280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5"/>
  <sheetViews>
    <sheetView tabSelected="1" zoomScale="120" zoomScaleNormal="120" zoomScaleSheetLayoutView="140" workbookViewId="0">
      <selection activeCell="F7" sqref="F7:J7"/>
    </sheetView>
  </sheetViews>
  <sheetFormatPr defaultRowHeight="11.25" x14ac:dyDescent="0.15"/>
  <cols>
    <col min="1" max="1" width="0.25" style="1" customWidth="1"/>
    <col min="2" max="15" width="2.5" style="8" customWidth="1"/>
    <col min="16" max="17" width="1.25" style="8" customWidth="1"/>
    <col min="18" max="25" width="2.5" style="8" customWidth="1"/>
    <col min="26" max="27" width="1.25" style="8" customWidth="1"/>
    <col min="28" max="35" width="2.5" style="8" customWidth="1"/>
    <col min="36" max="37" width="1.25" style="8" customWidth="1"/>
    <col min="38" max="40" width="2.5" style="8" customWidth="1"/>
    <col min="41" max="41" width="2.875" style="8" customWidth="1"/>
    <col min="42" max="42" width="2.875" style="1" hidden="1" customWidth="1"/>
    <col min="43" max="43" width="57.625" style="88" customWidth="1"/>
    <col min="44" max="45" width="6.25" style="1" customWidth="1"/>
    <col min="46" max="16384" width="9" style="1"/>
  </cols>
  <sheetData>
    <row r="1" spans="1:43" ht="3.75" customHeight="1" x14ac:dyDescent="0.15"/>
    <row r="2" spans="1:43" ht="15" customHeight="1" x14ac:dyDescent="0.15">
      <c r="A2" s="327" t="s">
        <v>322</v>
      </c>
      <c r="B2" s="327"/>
      <c r="C2" s="327"/>
      <c r="D2" s="327"/>
      <c r="E2" s="327"/>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Q2" s="95" t="s">
        <v>171</v>
      </c>
    </row>
    <row r="3" spans="1:43" ht="19.5" customHeight="1" x14ac:dyDescent="0.15">
      <c r="A3" s="5"/>
      <c r="B3" s="9"/>
      <c r="C3" s="9"/>
      <c r="D3" s="9"/>
      <c r="E3" s="9"/>
      <c r="F3" s="9"/>
      <c r="G3" s="9"/>
      <c r="H3" s="9"/>
      <c r="I3" s="9"/>
      <c r="J3" s="9"/>
      <c r="K3" s="9"/>
      <c r="L3" s="9"/>
      <c r="M3" s="9"/>
      <c r="N3" s="9"/>
      <c r="O3" s="9"/>
      <c r="P3" s="9"/>
      <c r="Q3" s="9"/>
      <c r="R3" s="9"/>
      <c r="S3" s="9"/>
      <c r="T3" s="9"/>
      <c r="U3" s="332" t="s">
        <v>312</v>
      </c>
      <c r="V3" s="332"/>
      <c r="W3" s="332"/>
      <c r="X3" s="332"/>
      <c r="Y3" s="332"/>
      <c r="Z3" s="332"/>
      <c r="AA3" s="332"/>
      <c r="AB3" s="332"/>
      <c r="AC3" s="332"/>
      <c r="AD3" s="332"/>
      <c r="AE3" s="332"/>
      <c r="AF3" s="332"/>
      <c r="AG3" s="332"/>
      <c r="AH3" s="332"/>
      <c r="AI3" s="332"/>
      <c r="AJ3" s="332"/>
      <c r="AK3" s="332"/>
      <c r="AL3" s="332"/>
      <c r="AM3" s="332"/>
      <c r="AN3" s="332"/>
      <c r="AO3" s="332"/>
      <c r="AQ3" s="88"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249</v>
      </c>
      <c r="AE4" s="9"/>
      <c r="AF4" s="226"/>
      <c r="AG4" s="226"/>
      <c r="AH4" s="9" t="s">
        <v>2</v>
      </c>
      <c r="AI4" s="226"/>
      <c r="AJ4" s="226"/>
      <c r="AK4" s="226"/>
      <c r="AL4" s="9" t="s">
        <v>1</v>
      </c>
      <c r="AM4" s="226"/>
      <c r="AN4" s="226"/>
      <c r="AO4" s="9" t="s">
        <v>0</v>
      </c>
      <c r="AQ4" s="88"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88" t="str">
        <f>IF(AND(S7&lt;&gt;"",V7&lt;&gt;""),"","※『入学年度』が未入力です。")</f>
        <v>※『入学年度』が未入力です。</v>
      </c>
    </row>
    <row r="6" spans="1:43"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88" t="str">
        <f>IF(Y7="入学　・　編入学","※「入学」または「編入学」を選択してください。","")</f>
        <v>※「入学」または「編入学」を選択してください。</v>
      </c>
    </row>
    <row r="7" spans="1:43" ht="14.25" customHeight="1" x14ac:dyDescent="0.15">
      <c r="A7" s="5"/>
      <c r="B7" s="329" t="s">
        <v>4</v>
      </c>
      <c r="C7" s="329"/>
      <c r="D7" s="329"/>
      <c r="E7" s="329"/>
      <c r="F7" s="330"/>
      <c r="G7" s="330"/>
      <c r="H7" s="330"/>
      <c r="I7" s="330"/>
      <c r="J7" s="330"/>
      <c r="K7" s="10"/>
      <c r="L7" s="224" t="s">
        <v>5</v>
      </c>
      <c r="M7" s="224"/>
      <c r="N7" s="224"/>
      <c r="O7" s="224"/>
      <c r="P7" s="331" t="s">
        <v>249</v>
      </c>
      <c r="Q7" s="331"/>
      <c r="R7" s="331"/>
      <c r="S7" s="328"/>
      <c r="T7" s="328"/>
      <c r="U7" s="11" t="s">
        <v>2</v>
      </c>
      <c r="V7" s="328"/>
      <c r="W7" s="328"/>
      <c r="X7" s="11" t="s">
        <v>1</v>
      </c>
      <c r="Y7" s="334" t="s">
        <v>248</v>
      </c>
      <c r="Z7" s="334"/>
      <c r="AA7" s="334"/>
      <c r="AB7" s="334"/>
      <c r="AC7" s="334"/>
      <c r="AD7" s="334"/>
      <c r="AE7" s="224" t="s">
        <v>238</v>
      </c>
      <c r="AF7" s="224"/>
      <c r="AG7" s="224"/>
      <c r="AH7" s="224"/>
      <c r="AI7" s="224"/>
      <c r="AJ7" s="151" t="s">
        <v>247</v>
      </c>
      <c r="AK7" s="151"/>
      <c r="AL7" s="151"/>
      <c r="AM7" s="12" t="s">
        <v>88</v>
      </c>
      <c r="AN7" s="89"/>
      <c r="AO7" s="13" t="s">
        <v>87</v>
      </c>
      <c r="AQ7" s="88"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333" t="s">
        <v>6</v>
      </c>
      <c r="L8" s="333"/>
      <c r="M8" s="333"/>
      <c r="N8" s="333"/>
      <c r="O8" s="333"/>
      <c r="P8" s="331" t="s">
        <v>249</v>
      </c>
      <c r="Q8" s="331"/>
      <c r="R8" s="331"/>
      <c r="S8" s="328"/>
      <c r="T8" s="328"/>
      <c r="U8" s="11" t="s">
        <v>2</v>
      </c>
      <c r="V8" s="328"/>
      <c r="W8" s="328"/>
      <c r="X8" s="11" t="s">
        <v>1</v>
      </c>
      <c r="Y8" s="10"/>
      <c r="Z8" s="10"/>
      <c r="AA8" s="10"/>
      <c r="AB8" s="10"/>
      <c r="AC8" s="10"/>
      <c r="AD8" s="10"/>
      <c r="AE8" s="10"/>
      <c r="AF8" s="10"/>
      <c r="AG8" s="10"/>
      <c r="AH8" s="10"/>
      <c r="AI8" s="10"/>
      <c r="AJ8" s="10"/>
      <c r="AK8" s="10"/>
      <c r="AL8" s="10"/>
      <c r="AM8" s="10"/>
      <c r="AN8" s="10"/>
      <c r="AO8" s="9"/>
      <c r="AQ8" s="88" t="str">
        <f>IF(AND(S8&lt;&gt;"",V8&lt;&gt;""),"","※『卒業・修了予定』が未入力です。")</f>
        <v>※『卒業・修了予定』が未入力です。</v>
      </c>
    </row>
    <row r="9" spans="1:43" ht="14.25" customHeight="1" x14ac:dyDescent="0.15">
      <c r="A9" s="5"/>
      <c r="B9" s="10" t="s">
        <v>7</v>
      </c>
      <c r="C9" s="10"/>
      <c r="D9" s="10"/>
      <c r="E9" s="328"/>
      <c r="F9" s="328"/>
      <c r="G9" s="328"/>
      <c r="H9" s="328"/>
      <c r="I9" s="161" t="s">
        <v>313</v>
      </c>
      <c r="J9" s="161"/>
      <c r="K9" s="10"/>
      <c r="L9" s="328"/>
      <c r="M9" s="328"/>
      <c r="N9" s="328"/>
      <c r="O9" s="328"/>
      <c r="P9" s="152"/>
      <c r="Q9" s="152"/>
      <c r="R9" s="152"/>
      <c r="S9" s="152"/>
      <c r="T9" s="152"/>
      <c r="U9" s="152"/>
      <c r="V9" s="14" t="s">
        <v>314</v>
      </c>
      <c r="W9" s="14"/>
      <c r="X9" s="14"/>
      <c r="Y9" s="10"/>
      <c r="Z9" s="328"/>
      <c r="AA9" s="328"/>
      <c r="AB9" s="328"/>
      <c r="AC9" s="10" t="s">
        <v>19</v>
      </c>
      <c r="AD9" s="10"/>
      <c r="AE9" s="10"/>
      <c r="AF9" s="10"/>
      <c r="AG9" s="10"/>
      <c r="AH9" s="10"/>
      <c r="AI9" s="10"/>
      <c r="AJ9" s="10"/>
      <c r="AK9" s="10"/>
      <c r="AL9" s="10"/>
      <c r="AM9" s="10"/>
      <c r="AN9" s="10"/>
      <c r="AO9" s="9"/>
      <c r="AQ9" s="88" t="str">
        <f>IF(OR(AND(E9&lt;&gt;"",OR(L9&lt;&gt;"",E9="体育専門",E9="芸術専門")),AND(E10&lt;&gt;"",L10&lt;&gt;"",Z10&lt;&gt;"")),"","※『所属』が未入力です。")</f>
        <v>※『所属』が未入力です。</v>
      </c>
    </row>
    <row r="10" spans="1:43" ht="18" customHeight="1" x14ac:dyDescent="0.15">
      <c r="A10" s="5"/>
      <c r="B10" s="10"/>
      <c r="C10" s="10"/>
      <c r="D10" s="10"/>
      <c r="E10" s="152"/>
      <c r="F10" s="152"/>
      <c r="G10" s="152"/>
      <c r="H10" s="152"/>
      <c r="I10" s="10" t="s">
        <v>20</v>
      </c>
      <c r="J10" s="10"/>
      <c r="K10" s="10"/>
      <c r="L10" s="152"/>
      <c r="M10" s="152"/>
      <c r="N10" s="152"/>
      <c r="O10" s="152"/>
      <c r="P10" s="152"/>
      <c r="Q10" s="152"/>
      <c r="R10" s="152"/>
      <c r="S10" s="152"/>
      <c r="T10" s="152"/>
      <c r="U10" s="152"/>
      <c r="V10" s="10" t="s">
        <v>296</v>
      </c>
      <c r="W10" s="10"/>
      <c r="X10" s="10"/>
      <c r="Y10" s="10"/>
      <c r="Z10" s="328"/>
      <c r="AA10" s="328"/>
      <c r="AB10" s="328"/>
      <c r="AC10" s="328"/>
      <c r="AD10" s="328"/>
      <c r="AE10" s="328"/>
      <c r="AF10" s="328"/>
      <c r="AG10" s="328"/>
      <c r="AH10" s="456" t="s">
        <v>297</v>
      </c>
      <c r="AI10" s="441"/>
      <c r="AJ10" s="457"/>
      <c r="AK10" s="457"/>
      <c r="AL10" s="328"/>
      <c r="AM10" s="328"/>
      <c r="AN10" s="10" t="s">
        <v>19</v>
      </c>
      <c r="AO10" s="9"/>
      <c r="AQ10" s="88"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49"/>
      <c r="AG11" s="149"/>
      <c r="AH11" s="149"/>
      <c r="AI11" s="149"/>
      <c r="AJ11" s="149"/>
      <c r="AK11" s="149"/>
      <c r="AL11" s="149"/>
      <c r="AM11" s="149"/>
      <c r="AN11" s="149"/>
      <c r="AO11" s="149"/>
    </row>
    <row r="12" spans="1:43" x14ac:dyDescent="0.15">
      <c r="A12" s="5"/>
      <c r="B12" s="161" t="s">
        <v>21</v>
      </c>
      <c r="C12" s="161"/>
      <c r="D12" s="161"/>
      <c r="E12" s="10"/>
      <c r="F12" s="151"/>
      <c r="G12" s="151"/>
      <c r="H12" s="151"/>
      <c r="I12" s="151"/>
      <c r="J12" s="151"/>
      <c r="K12" s="151"/>
      <c r="L12" s="151"/>
      <c r="M12" s="151"/>
      <c r="N12" s="151"/>
      <c r="O12" s="151"/>
      <c r="P12" s="151"/>
      <c r="Q12" s="151"/>
      <c r="R12" s="151"/>
      <c r="S12" s="151"/>
      <c r="T12" s="151"/>
      <c r="U12" s="151"/>
      <c r="V12" s="151"/>
      <c r="W12" s="151"/>
      <c r="X12" s="151"/>
      <c r="Y12" s="151"/>
      <c r="Z12" s="151"/>
      <c r="AA12" s="151"/>
      <c r="AB12" s="10"/>
      <c r="AC12" s="10"/>
      <c r="AD12" s="10"/>
      <c r="AE12" s="10"/>
      <c r="AF12" s="149"/>
      <c r="AG12" s="149"/>
      <c r="AH12" s="149"/>
      <c r="AI12" s="149"/>
      <c r="AJ12" s="149"/>
      <c r="AK12" s="149"/>
      <c r="AL12" s="149"/>
      <c r="AM12" s="149"/>
      <c r="AN12" s="149"/>
      <c r="AO12" s="149"/>
      <c r="AQ12" s="88" t="str">
        <f>IF(F12&lt;&gt;"","","※『フリガナ』が未入力です。")</f>
        <v>※『フリガナ』が未入力です。</v>
      </c>
    </row>
    <row r="13" spans="1:43" ht="21" customHeight="1" x14ac:dyDescent="0.15">
      <c r="A13" s="5"/>
      <c r="B13" s="15" t="s">
        <v>339</v>
      </c>
      <c r="C13" s="15"/>
      <c r="D13" s="15"/>
      <c r="E13" s="15"/>
      <c r="F13" s="15"/>
      <c r="G13" s="15"/>
      <c r="H13" s="15"/>
      <c r="I13" s="15"/>
      <c r="J13" s="15"/>
      <c r="K13" s="15"/>
      <c r="L13" s="15"/>
      <c r="M13" s="15"/>
      <c r="N13" s="15"/>
      <c r="O13" s="15"/>
      <c r="P13" s="15"/>
      <c r="Q13" s="15"/>
      <c r="R13" s="15"/>
      <c r="S13" s="15"/>
      <c r="T13" s="15"/>
      <c r="U13" s="15"/>
      <c r="V13" s="15"/>
      <c r="W13" s="15"/>
      <c r="X13" s="15"/>
      <c r="Y13" s="15"/>
      <c r="Z13" s="15"/>
      <c r="AA13" s="73"/>
      <c r="AB13" s="10"/>
      <c r="AC13" s="10"/>
      <c r="AD13" s="10"/>
      <c r="AE13" s="10"/>
      <c r="AF13" s="10"/>
      <c r="AG13" s="10"/>
      <c r="AH13" s="10"/>
      <c r="AI13" s="10"/>
      <c r="AJ13" s="10"/>
      <c r="AK13" s="10"/>
      <c r="AL13" s="10"/>
      <c r="AM13" s="10"/>
      <c r="AN13" s="10"/>
      <c r="AO13" s="9"/>
      <c r="AQ13" s="96" t="s">
        <v>213</v>
      </c>
    </row>
    <row r="14" spans="1:43" ht="5.25"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10" t="s">
        <v>340</v>
      </c>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9"/>
    </row>
    <row r="16" spans="1:43" ht="6" customHeight="1" x14ac:dyDescent="0.15">
      <c r="A16" s="5"/>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9"/>
    </row>
    <row r="17" spans="1:44" ht="21" customHeight="1" x14ac:dyDescent="0.15">
      <c r="A17" s="5"/>
      <c r="B17" s="15" t="s">
        <v>339</v>
      </c>
      <c r="C17" s="15"/>
      <c r="D17" s="15"/>
      <c r="E17" s="15"/>
      <c r="F17" s="15"/>
      <c r="G17" s="15"/>
      <c r="H17" s="15"/>
      <c r="I17" s="15"/>
      <c r="J17" s="15"/>
      <c r="K17" s="15"/>
      <c r="L17" s="15"/>
      <c r="M17" s="15"/>
      <c r="N17" s="15"/>
      <c r="O17" s="15"/>
      <c r="P17" s="15"/>
      <c r="Q17" s="15"/>
      <c r="R17" s="15"/>
      <c r="S17" s="15"/>
      <c r="T17" s="15"/>
      <c r="U17" s="15"/>
      <c r="V17" s="15"/>
      <c r="W17" s="15"/>
      <c r="X17" s="15"/>
      <c r="Y17" s="15"/>
      <c r="Z17" s="15"/>
      <c r="AA17" s="73"/>
      <c r="AB17" s="73" t="s">
        <v>89</v>
      </c>
      <c r="AC17" s="10"/>
      <c r="AD17" s="10"/>
      <c r="AE17" s="10"/>
      <c r="AF17" s="328"/>
      <c r="AG17" s="328"/>
      <c r="AH17" s="328"/>
      <c r="AI17" s="328"/>
      <c r="AJ17" s="10"/>
      <c r="AK17" s="10"/>
      <c r="AL17" s="10"/>
      <c r="AM17" s="10"/>
      <c r="AN17" s="10"/>
      <c r="AO17" s="9"/>
      <c r="AQ17" s="96" t="s">
        <v>309</v>
      </c>
    </row>
    <row r="18" spans="1:44" ht="20.25" customHeight="1" thickBot="1" x14ac:dyDescent="0.2">
      <c r="A18" s="5"/>
      <c r="B18" s="76" t="s">
        <v>174</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Q18" s="97" t="str">
        <f>IF(AF17&lt;&gt;"","","※『申請者との続柄』が未入力です。")</f>
        <v>※『申請者との続柄』が未入力です。</v>
      </c>
    </row>
    <row r="19" spans="1:44" ht="21.75" customHeight="1" thickTop="1" x14ac:dyDescent="0.15">
      <c r="A19" s="5"/>
      <c r="B19" s="448" t="s">
        <v>323</v>
      </c>
      <c r="C19" s="449"/>
      <c r="D19" s="449"/>
      <c r="E19" s="449"/>
      <c r="F19" s="449"/>
      <c r="G19" s="449"/>
      <c r="H19" s="449"/>
      <c r="I19" s="449"/>
      <c r="J19" s="449"/>
      <c r="K19" s="449"/>
      <c r="L19" s="449"/>
      <c r="M19" s="449"/>
      <c r="N19" s="449"/>
      <c r="O19" s="449"/>
      <c r="P19" s="449"/>
      <c r="Q19" s="449"/>
      <c r="R19" s="449"/>
      <c r="S19" s="449"/>
      <c r="T19" s="16"/>
      <c r="U19" s="77" t="s">
        <v>172</v>
      </c>
      <c r="V19" s="16"/>
      <c r="W19" s="16"/>
      <c r="X19" s="16"/>
      <c r="Y19" s="16"/>
      <c r="Z19" s="16"/>
      <c r="AA19" s="16"/>
      <c r="AB19" s="16"/>
      <c r="AC19" s="16"/>
      <c r="AD19" s="16"/>
      <c r="AE19" s="16"/>
      <c r="AF19" s="16"/>
      <c r="AG19" s="16"/>
      <c r="AH19" s="16"/>
      <c r="AI19" s="16"/>
      <c r="AJ19" s="16"/>
      <c r="AK19" s="16"/>
      <c r="AL19" s="16"/>
      <c r="AM19" s="16"/>
      <c r="AN19" s="16"/>
      <c r="AO19" s="17"/>
      <c r="AQ19" s="97"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78" t="s">
        <v>173</v>
      </c>
      <c r="V20" s="20"/>
      <c r="W20" s="20"/>
      <c r="X20" s="20"/>
      <c r="Y20" s="20"/>
      <c r="Z20" s="20"/>
      <c r="AA20" s="20"/>
      <c r="AB20" s="20"/>
      <c r="AC20" s="20"/>
      <c r="AD20" s="20"/>
      <c r="AE20" s="20"/>
      <c r="AF20" s="20"/>
      <c r="AG20" s="82" t="s">
        <v>175</v>
      </c>
      <c r="AH20" s="19"/>
      <c r="AI20" s="19"/>
      <c r="AJ20" s="19"/>
      <c r="AK20" s="19"/>
      <c r="AL20" s="19"/>
      <c r="AM20" s="19"/>
      <c r="AN20" s="19"/>
      <c r="AO20" s="21"/>
      <c r="AQ20" s="98"/>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79" t="s">
        <v>198</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56"/>
      <c r="C23" s="10" t="s">
        <v>176</v>
      </c>
      <c r="D23" s="10"/>
      <c r="E23" s="10"/>
      <c r="F23" s="10"/>
      <c r="G23" s="10"/>
      <c r="H23" s="10"/>
      <c r="I23" s="10"/>
      <c r="J23" s="10"/>
      <c r="K23" s="10" t="s">
        <v>177</v>
      </c>
      <c r="L23" s="10"/>
      <c r="M23" s="10"/>
      <c r="N23" s="10"/>
      <c r="O23" s="10"/>
      <c r="P23" s="10"/>
      <c r="Q23" s="10"/>
      <c r="R23" s="10" t="s">
        <v>178</v>
      </c>
      <c r="S23" s="10"/>
      <c r="T23" s="10"/>
      <c r="U23" s="10"/>
      <c r="V23" s="10"/>
      <c r="W23" s="10"/>
      <c r="X23" s="10" t="s">
        <v>179</v>
      </c>
      <c r="Y23" s="10"/>
      <c r="Z23" s="10"/>
      <c r="AA23" s="10"/>
      <c r="AB23" s="10"/>
      <c r="AC23" s="10"/>
      <c r="AD23" s="10"/>
      <c r="AE23" s="10" t="s">
        <v>180</v>
      </c>
      <c r="AF23" s="10"/>
      <c r="AG23" s="10"/>
      <c r="AH23" s="10"/>
      <c r="AI23" s="10"/>
      <c r="AJ23" s="10"/>
      <c r="AK23" s="10"/>
      <c r="AL23" s="10"/>
      <c r="AM23" s="10"/>
      <c r="AN23" s="10"/>
      <c r="AO23" s="52"/>
      <c r="AQ23" s="88"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56"/>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52"/>
    </row>
    <row r="25" spans="1:44" ht="14.25" customHeight="1" x14ac:dyDescent="0.15">
      <c r="A25" s="5"/>
      <c r="B25" s="443" t="s">
        <v>235</v>
      </c>
      <c r="C25" s="444"/>
      <c r="D25" s="444"/>
      <c r="E25" s="444"/>
      <c r="F25" s="444"/>
      <c r="G25" s="444"/>
      <c r="H25" s="444"/>
      <c r="I25" s="444"/>
      <c r="J25" s="444"/>
      <c r="K25" s="444"/>
      <c r="L25" s="444"/>
      <c r="M25" s="444"/>
      <c r="N25" s="444"/>
      <c r="O25" s="444"/>
      <c r="P25" s="444"/>
      <c r="Q25" s="444"/>
      <c r="R25" s="444"/>
      <c r="S25" s="444"/>
      <c r="T25" s="444"/>
      <c r="U25" s="444"/>
      <c r="V25" s="444"/>
      <c r="W25" s="444"/>
      <c r="X25" s="444"/>
      <c r="Y25" s="444"/>
      <c r="Z25" s="444"/>
      <c r="AA25" s="444"/>
      <c r="AB25" s="444"/>
      <c r="AC25" s="444"/>
      <c r="AD25" s="444"/>
      <c r="AE25" s="444"/>
      <c r="AF25" s="444"/>
      <c r="AG25" s="444"/>
      <c r="AH25" s="444"/>
      <c r="AI25" s="444"/>
      <c r="AJ25" s="444"/>
      <c r="AK25" s="444"/>
      <c r="AL25" s="444"/>
      <c r="AM25" s="444"/>
      <c r="AN25" s="444"/>
      <c r="AO25" s="445"/>
    </row>
    <row r="26" spans="1:44" x14ac:dyDescent="0.15">
      <c r="A26" s="5"/>
      <c r="B26" s="440" t="s">
        <v>324</v>
      </c>
      <c r="C26" s="441"/>
      <c r="D26" s="441"/>
      <c r="E26" s="441"/>
      <c r="F26" s="441"/>
      <c r="G26" s="441"/>
      <c r="H26" s="441"/>
      <c r="I26" s="441"/>
      <c r="J26" s="441"/>
      <c r="K26" s="441"/>
      <c r="L26" s="441"/>
      <c r="M26" s="441"/>
      <c r="N26" s="441"/>
      <c r="O26" s="441"/>
      <c r="P26" s="441"/>
      <c r="Q26" s="441"/>
      <c r="R26" s="441"/>
      <c r="S26" s="441"/>
      <c r="T26" s="441"/>
      <c r="U26" s="441"/>
      <c r="V26" s="441"/>
      <c r="W26" s="441"/>
      <c r="X26" s="441"/>
      <c r="Y26" s="441"/>
      <c r="Z26" s="441"/>
      <c r="AA26" s="441"/>
      <c r="AB26" s="441"/>
      <c r="AC26" s="441"/>
      <c r="AD26" s="441"/>
      <c r="AE26" s="441"/>
      <c r="AF26" s="441"/>
      <c r="AG26" s="441"/>
      <c r="AH26" s="441"/>
      <c r="AI26" s="441"/>
      <c r="AJ26" s="441"/>
      <c r="AK26" s="441"/>
      <c r="AL26" s="441"/>
      <c r="AM26" s="441"/>
      <c r="AN26" s="441"/>
      <c r="AO26" s="442"/>
    </row>
    <row r="27" spans="1:44" x14ac:dyDescent="0.15">
      <c r="A27" s="5"/>
      <c r="B27" s="446" t="s">
        <v>298</v>
      </c>
      <c r="C27" s="428"/>
      <c r="D27" s="428"/>
      <c r="E27" s="428"/>
      <c r="F27" s="428"/>
      <c r="G27" s="428"/>
      <c r="H27" s="428"/>
      <c r="I27" s="428"/>
      <c r="J27" s="428"/>
      <c r="K27" s="428"/>
      <c r="L27" s="428"/>
      <c r="M27" s="428"/>
      <c r="N27" s="428"/>
      <c r="O27" s="428"/>
      <c r="P27" s="428"/>
      <c r="Q27" s="428"/>
      <c r="R27" s="428"/>
      <c r="S27" s="428"/>
      <c r="T27" s="428"/>
      <c r="U27" s="428"/>
      <c r="V27" s="428"/>
      <c r="W27" s="428"/>
      <c r="X27" s="428"/>
      <c r="Y27" s="428"/>
      <c r="Z27" s="428"/>
      <c r="AA27" s="428"/>
      <c r="AB27" s="428"/>
      <c r="AC27" s="428"/>
      <c r="AD27" s="428"/>
      <c r="AE27" s="428"/>
      <c r="AF27" s="428"/>
      <c r="AG27" s="428"/>
      <c r="AH27" s="428"/>
      <c r="AI27" s="428"/>
      <c r="AJ27" s="428"/>
      <c r="AK27" s="428"/>
      <c r="AL27" s="428"/>
      <c r="AM27" s="428"/>
      <c r="AN27" s="428"/>
      <c r="AO27" s="53"/>
    </row>
    <row r="28" spans="1:44" ht="13.5" customHeight="1" x14ac:dyDescent="0.15">
      <c r="A28" s="5"/>
      <c r="B28" s="153"/>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154"/>
      <c r="AL28" s="154"/>
      <c r="AM28" s="154"/>
      <c r="AN28" s="154"/>
      <c r="AO28" s="155"/>
      <c r="AQ28" s="88" t="str">
        <f>IF(B28&lt;&gt;"","","※『申請の理由及び家庭の事情等』が未入力です。")</f>
        <v>※『申請の理由及び家庭の事情等』が未入力です。</v>
      </c>
    </row>
    <row r="29" spans="1:44" ht="13.5" customHeight="1" x14ac:dyDescent="0.15">
      <c r="A29" s="5"/>
      <c r="B29" s="156"/>
      <c r="C29" s="157"/>
      <c r="D29" s="157"/>
      <c r="E29" s="157"/>
      <c r="F29" s="157"/>
      <c r="G29" s="157"/>
      <c r="H29" s="157"/>
      <c r="I29" s="157"/>
      <c r="J29" s="157"/>
      <c r="K29" s="157"/>
      <c r="L29" s="157"/>
      <c r="M29" s="157"/>
      <c r="N29" s="157"/>
      <c r="O29" s="157"/>
      <c r="P29" s="157"/>
      <c r="Q29" s="157"/>
      <c r="R29" s="157"/>
      <c r="S29" s="157"/>
      <c r="T29" s="157"/>
      <c r="U29" s="157"/>
      <c r="V29" s="157"/>
      <c r="W29" s="157"/>
      <c r="X29" s="157"/>
      <c r="Y29" s="157"/>
      <c r="Z29" s="157"/>
      <c r="AA29" s="157"/>
      <c r="AB29" s="157"/>
      <c r="AC29" s="157"/>
      <c r="AD29" s="157"/>
      <c r="AE29" s="157"/>
      <c r="AF29" s="157"/>
      <c r="AG29" s="157"/>
      <c r="AH29" s="157"/>
      <c r="AI29" s="157"/>
      <c r="AJ29" s="157"/>
      <c r="AK29" s="157"/>
      <c r="AL29" s="157"/>
      <c r="AM29" s="157"/>
      <c r="AN29" s="157"/>
      <c r="AO29" s="158"/>
    </row>
    <row r="30" spans="1:44" ht="13.5" customHeight="1" x14ac:dyDescent="0.15">
      <c r="A30" s="5"/>
      <c r="B30" s="156"/>
      <c r="C30" s="157"/>
      <c r="D30" s="157"/>
      <c r="E30" s="157"/>
      <c r="F30" s="157"/>
      <c r="G30" s="157"/>
      <c r="H30" s="157"/>
      <c r="I30" s="157"/>
      <c r="J30" s="157"/>
      <c r="K30" s="157"/>
      <c r="L30" s="157"/>
      <c r="M30" s="157"/>
      <c r="N30" s="157"/>
      <c r="O30" s="157"/>
      <c r="P30" s="157"/>
      <c r="Q30" s="157"/>
      <c r="R30" s="157"/>
      <c r="S30" s="157"/>
      <c r="T30" s="157"/>
      <c r="U30" s="157"/>
      <c r="V30" s="157"/>
      <c r="W30" s="157"/>
      <c r="X30" s="157"/>
      <c r="Y30" s="157"/>
      <c r="Z30" s="157"/>
      <c r="AA30" s="157"/>
      <c r="AB30" s="157"/>
      <c r="AC30" s="157"/>
      <c r="AD30" s="157"/>
      <c r="AE30" s="157"/>
      <c r="AF30" s="157"/>
      <c r="AG30" s="157"/>
      <c r="AH30" s="157"/>
      <c r="AI30" s="157"/>
      <c r="AJ30" s="157"/>
      <c r="AK30" s="157"/>
      <c r="AL30" s="157"/>
      <c r="AM30" s="157"/>
      <c r="AN30" s="157"/>
      <c r="AO30" s="158"/>
    </row>
    <row r="31" spans="1:44" ht="13.5" customHeight="1" x14ac:dyDescent="0.15">
      <c r="A31" s="5"/>
      <c r="B31" s="156"/>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8"/>
    </row>
    <row r="32" spans="1:44" ht="13.5" customHeight="1" x14ac:dyDescent="0.15">
      <c r="A32" s="5"/>
      <c r="B32" s="156"/>
      <c r="C32" s="157"/>
      <c r="D32" s="157"/>
      <c r="E32" s="157"/>
      <c r="F32" s="157"/>
      <c r="G32" s="157"/>
      <c r="H32" s="157"/>
      <c r="I32" s="157"/>
      <c r="J32" s="157"/>
      <c r="K32" s="157"/>
      <c r="L32" s="157"/>
      <c r="M32" s="157"/>
      <c r="N32" s="157"/>
      <c r="O32" s="157"/>
      <c r="P32" s="157"/>
      <c r="Q32" s="157"/>
      <c r="R32" s="157"/>
      <c r="S32" s="157"/>
      <c r="T32" s="157"/>
      <c r="U32" s="157"/>
      <c r="V32" s="157"/>
      <c r="W32" s="157"/>
      <c r="X32" s="157"/>
      <c r="Y32" s="157"/>
      <c r="Z32" s="157"/>
      <c r="AA32" s="157"/>
      <c r="AB32" s="157"/>
      <c r="AC32" s="157"/>
      <c r="AD32" s="157"/>
      <c r="AE32" s="157"/>
      <c r="AF32" s="157"/>
      <c r="AG32" s="157"/>
      <c r="AH32" s="157"/>
      <c r="AI32" s="157"/>
      <c r="AJ32" s="157"/>
      <c r="AK32" s="157"/>
      <c r="AL32" s="157"/>
      <c r="AM32" s="157"/>
      <c r="AN32" s="157"/>
      <c r="AO32" s="158"/>
    </row>
    <row r="33" spans="1:43" ht="13.5" customHeight="1" x14ac:dyDescent="0.15">
      <c r="A33" s="5"/>
      <c r="B33" s="156"/>
      <c r="C33" s="157"/>
      <c r="D33" s="157"/>
      <c r="E33" s="157"/>
      <c r="F33" s="157"/>
      <c r="G33" s="157"/>
      <c r="H33" s="157"/>
      <c r="I33" s="157"/>
      <c r="J33" s="157"/>
      <c r="K33" s="157"/>
      <c r="L33" s="157"/>
      <c r="M33" s="157"/>
      <c r="N33" s="157"/>
      <c r="O33" s="157"/>
      <c r="P33" s="157"/>
      <c r="Q33" s="157"/>
      <c r="R33" s="157"/>
      <c r="S33" s="157"/>
      <c r="T33" s="157"/>
      <c r="U33" s="157"/>
      <c r="V33" s="157"/>
      <c r="W33" s="157"/>
      <c r="X33" s="157"/>
      <c r="Y33" s="157"/>
      <c r="Z33" s="157"/>
      <c r="AA33" s="157"/>
      <c r="AB33" s="157"/>
      <c r="AC33" s="157"/>
      <c r="AD33" s="157"/>
      <c r="AE33" s="157"/>
      <c r="AF33" s="157"/>
      <c r="AG33" s="157"/>
      <c r="AH33" s="157"/>
      <c r="AI33" s="157"/>
      <c r="AJ33" s="157"/>
      <c r="AK33" s="157"/>
      <c r="AL33" s="157"/>
      <c r="AM33" s="157"/>
      <c r="AN33" s="157"/>
      <c r="AO33" s="158"/>
    </row>
    <row r="34" spans="1:43" ht="13.5" customHeight="1" x14ac:dyDescent="0.15">
      <c r="A34" s="5"/>
      <c r="B34" s="156"/>
      <c r="C34" s="157"/>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c r="AF34" s="157"/>
      <c r="AG34" s="157"/>
      <c r="AH34" s="157"/>
      <c r="AI34" s="157"/>
      <c r="AJ34" s="157"/>
      <c r="AK34" s="157"/>
      <c r="AL34" s="157"/>
      <c r="AM34" s="157"/>
      <c r="AN34" s="157"/>
      <c r="AO34" s="158"/>
    </row>
    <row r="35" spans="1:43" ht="13.5" customHeight="1" x14ac:dyDescent="0.15">
      <c r="A35" s="5"/>
      <c r="B35" s="156"/>
      <c r="C35" s="157"/>
      <c r="D35" s="157"/>
      <c r="E35" s="157"/>
      <c r="F35" s="157"/>
      <c r="G35" s="157"/>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c r="AE35" s="157"/>
      <c r="AF35" s="157"/>
      <c r="AG35" s="157"/>
      <c r="AH35" s="157"/>
      <c r="AI35" s="157"/>
      <c r="AJ35" s="157"/>
      <c r="AK35" s="157"/>
      <c r="AL35" s="157"/>
      <c r="AM35" s="157"/>
      <c r="AN35" s="157"/>
      <c r="AO35" s="158"/>
    </row>
    <row r="36" spans="1:43" ht="13.5" customHeight="1" x14ac:dyDescent="0.15">
      <c r="A36" s="5"/>
      <c r="B36" s="156"/>
      <c r="C36" s="157"/>
      <c r="D36" s="157"/>
      <c r="E36" s="157"/>
      <c r="F36" s="157"/>
      <c r="G36" s="157"/>
      <c r="H36" s="157"/>
      <c r="I36" s="157"/>
      <c r="J36" s="157"/>
      <c r="K36" s="157"/>
      <c r="L36" s="157"/>
      <c r="M36" s="157"/>
      <c r="N36" s="157"/>
      <c r="O36" s="157"/>
      <c r="P36" s="157"/>
      <c r="Q36" s="157"/>
      <c r="R36" s="157"/>
      <c r="S36" s="157"/>
      <c r="T36" s="157"/>
      <c r="U36" s="157"/>
      <c r="V36" s="157"/>
      <c r="W36" s="157"/>
      <c r="X36" s="157"/>
      <c r="Y36" s="157"/>
      <c r="Z36" s="157"/>
      <c r="AA36" s="157"/>
      <c r="AB36" s="157"/>
      <c r="AC36" s="157"/>
      <c r="AD36" s="157"/>
      <c r="AE36" s="157"/>
      <c r="AF36" s="157"/>
      <c r="AG36" s="157"/>
      <c r="AH36" s="157"/>
      <c r="AI36" s="157"/>
      <c r="AJ36" s="157"/>
      <c r="AK36" s="157"/>
      <c r="AL36" s="157"/>
      <c r="AM36" s="157"/>
      <c r="AN36" s="157"/>
      <c r="AO36" s="158"/>
    </row>
    <row r="37" spans="1:43" ht="13.5" customHeight="1" x14ac:dyDescent="0.15">
      <c r="A37" s="5"/>
      <c r="B37" s="156"/>
      <c r="C37" s="157"/>
      <c r="D37" s="157"/>
      <c r="E37" s="157"/>
      <c r="F37" s="157"/>
      <c r="G37" s="157"/>
      <c r="H37" s="157"/>
      <c r="I37" s="157"/>
      <c r="J37" s="157"/>
      <c r="K37" s="157"/>
      <c r="L37" s="157"/>
      <c r="M37" s="157"/>
      <c r="N37" s="157"/>
      <c r="O37" s="157"/>
      <c r="P37" s="157"/>
      <c r="Q37" s="157"/>
      <c r="R37" s="157"/>
      <c r="S37" s="157"/>
      <c r="T37" s="157"/>
      <c r="U37" s="157"/>
      <c r="V37" s="157"/>
      <c r="W37" s="157"/>
      <c r="X37" s="157"/>
      <c r="Y37" s="157"/>
      <c r="Z37" s="157"/>
      <c r="AA37" s="157"/>
      <c r="AB37" s="157"/>
      <c r="AC37" s="157"/>
      <c r="AD37" s="157"/>
      <c r="AE37" s="157"/>
      <c r="AF37" s="157"/>
      <c r="AG37" s="157"/>
      <c r="AH37" s="157"/>
      <c r="AI37" s="157"/>
      <c r="AJ37" s="157"/>
      <c r="AK37" s="157"/>
      <c r="AL37" s="157"/>
      <c r="AM37" s="157"/>
      <c r="AN37" s="157"/>
      <c r="AO37" s="158"/>
    </row>
    <row r="38" spans="1:43" ht="13.5" customHeight="1" x14ac:dyDescent="0.15">
      <c r="A38" s="5"/>
      <c r="B38" s="156"/>
      <c r="C38" s="157"/>
      <c r="D38" s="157"/>
      <c r="E38" s="157"/>
      <c r="F38" s="157"/>
      <c r="G38" s="157"/>
      <c r="H38" s="157"/>
      <c r="I38" s="157"/>
      <c r="J38" s="157"/>
      <c r="K38" s="157"/>
      <c r="L38" s="157"/>
      <c r="M38" s="157"/>
      <c r="N38" s="157"/>
      <c r="O38" s="157"/>
      <c r="P38" s="157"/>
      <c r="Q38" s="157"/>
      <c r="R38" s="157"/>
      <c r="S38" s="157"/>
      <c r="T38" s="157"/>
      <c r="U38" s="157"/>
      <c r="V38" s="157"/>
      <c r="W38" s="157"/>
      <c r="X38" s="157"/>
      <c r="Y38" s="157"/>
      <c r="Z38" s="157"/>
      <c r="AA38" s="157"/>
      <c r="AB38" s="157"/>
      <c r="AC38" s="157"/>
      <c r="AD38" s="157"/>
      <c r="AE38" s="157"/>
      <c r="AF38" s="157"/>
      <c r="AG38" s="157"/>
      <c r="AH38" s="157"/>
      <c r="AI38" s="157"/>
      <c r="AJ38" s="157"/>
      <c r="AK38" s="157"/>
      <c r="AL38" s="157"/>
      <c r="AM38" s="157"/>
      <c r="AN38" s="157"/>
      <c r="AO38" s="158"/>
    </row>
    <row r="39" spans="1:43" ht="13.5" customHeight="1" x14ac:dyDescent="0.15">
      <c r="A39" s="5"/>
      <c r="B39" s="156"/>
      <c r="C39" s="157"/>
      <c r="D39" s="157"/>
      <c r="E39" s="157"/>
      <c r="F39" s="157"/>
      <c r="G39" s="157"/>
      <c r="H39" s="157"/>
      <c r="I39" s="157"/>
      <c r="J39" s="157"/>
      <c r="K39" s="157"/>
      <c r="L39" s="157"/>
      <c r="M39" s="157"/>
      <c r="N39" s="157"/>
      <c r="O39" s="157"/>
      <c r="P39" s="157"/>
      <c r="Q39" s="157"/>
      <c r="R39" s="157"/>
      <c r="S39" s="157"/>
      <c r="T39" s="157"/>
      <c r="U39" s="157"/>
      <c r="V39" s="157"/>
      <c r="W39" s="157"/>
      <c r="X39" s="157"/>
      <c r="Y39" s="157"/>
      <c r="Z39" s="157"/>
      <c r="AA39" s="157"/>
      <c r="AB39" s="157"/>
      <c r="AC39" s="157"/>
      <c r="AD39" s="157"/>
      <c r="AE39" s="157"/>
      <c r="AF39" s="157"/>
      <c r="AG39" s="157"/>
      <c r="AH39" s="157"/>
      <c r="AI39" s="157"/>
      <c r="AJ39" s="157"/>
      <c r="AK39" s="157"/>
      <c r="AL39" s="157"/>
      <c r="AM39" s="157"/>
      <c r="AN39" s="157"/>
      <c r="AO39" s="158"/>
    </row>
    <row r="40" spans="1:43" ht="13.5" customHeight="1" x14ac:dyDescent="0.15">
      <c r="A40" s="5"/>
      <c r="B40" s="156"/>
      <c r="C40" s="157"/>
      <c r="D40" s="157"/>
      <c r="E40" s="157"/>
      <c r="F40" s="157"/>
      <c r="G40" s="157"/>
      <c r="H40" s="157"/>
      <c r="I40" s="157"/>
      <c r="J40" s="157"/>
      <c r="K40" s="157"/>
      <c r="L40" s="157"/>
      <c r="M40" s="157"/>
      <c r="N40" s="157"/>
      <c r="O40" s="157"/>
      <c r="P40" s="157"/>
      <c r="Q40" s="157"/>
      <c r="R40" s="157"/>
      <c r="S40" s="157"/>
      <c r="T40" s="157"/>
      <c r="U40" s="157"/>
      <c r="V40" s="157"/>
      <c r="W40" s="157"/>
      <c r="X40" s="157"/>
      <c r="Y40" s="157"/>
      <c r="Z40" s="157"/>
      <c r="AA40" s="157"/>
      <c r="AB40" s="157"/>
      <c r="AC40" s="157"/>
      <c r="AD40" s="157"/>
      <c r="AE40" s="157"/>
      <c r="AF40" s="157"/>
      <c r="AG40" s="157"/>
      <c r="AH40" s="157"/>
      <c r="AI40" s="157"/>
      <c r="AJ40" s="157"/>
      <c r="AK40" s="157"/>
      <c r="AL40" s="157"/>
      <c r="AM40" s="157"/>
      <c r="AN40" s="157"/>
      <c r="AO40" s="158"/>
    </row>
    <row r="41" spans="1:43" ht="18.75" customHeight="1" thickBot="1" x14ac:dyDescent="0.2">
      <c r="A41" s="5"/>
      <c r="B41" s="159" t="s">
        <v>308</v>
      </c>
      <c r="C41" s="160"/>
      <c r="D41" s="160"/>
      <c r="E41" s="160"/>
      <c r="F41" s="160"/>
      <c r="G41" s="160"/>
      <c r="H41" s="160"/>
      <c r="I41" s="160"/>
      <c r="J41" s="160"/>
      <c r="K41" s="458" t="s">
        <v>338</v>
      </c>
      <c r="L41" s="458"/>
      <c r="M41" s="458"/>
      <c r="N41" s="458"/>
      <c r="O41" s="458"/>
      <c r="P41" s="458"/>
      <c r="Q41" s="458"/>
      <c r="R41" s="458"/>
      <c r="S41" s="458"/>
      <c r="T41" s="458"/>
      <c r="U41" s="458"/>
      <c r="V41" s="458"/>
      <c r="W41" s="458"/>
      <c r="X41" s="458"/>
      <c r="Y41" s="458"/>
      <c r="Z41" s="458"/>
      <c r="AA41" s="458"/>
      <c r="AB41" s="458"/>
      <c r="AC41" s="458"/>
      <c r="AD41" s="458"/>
      <c r="AE41" s="458"/>
      <c r="AF41" s="458"/>
      <c r="AG41" s="458"/>
      <c r="AH41" s="458"/>
      <c r="AI41" s="459"/>
      <c r="AJ41" s="459"/>
      <c r="AK41" s="459"/>
      <c r="AL41" s="459"/>
      <c r="AM41" s="459"/>
      <c r="AN41" s="459"/>
      <c r="AO41" s="460"/>
    </row>
    <row r="42" spans="1:43" ht="5.25" customHeight="1" x14ac:dyDescent="0.15">
      <c r="A42" s="5"/>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row>
    <row r="43" spans="1:43" ht="12" thickBot="1" x14ac:dyDescent="0.2">
      <c r="A43" s="5"/>
      <c r="B43" s="10" t="s">
        <v>200</v>
      </c>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row>
    <row r="44" spans="1:43" ht="18" customHeight="1" x14ac:dyDescent="0.15">
      <c r="A44" s="5"/>
      <c r="B44" s="450" t="s">
        <v>199</v>
      </c>
      <c r="C44" s="451"/>
      <c r="D44" s="24" t="s">
        <v>249</v>
      </c>
      <c r="E44" s="25"/>
      <c r="F44" s="90"/>
      <c r="G44" s="26" t="s">
        <v>22</v>
      </c>
      <c r="H44" s="90"/>
      <c r="I44" s="26" t="s">
        <v>23</v>
      </c>
      <c r="J44" s="103" t="s">
        <v>256</v>
      </c>
      <c r="K44" s="26"/>
      <c r="L44" s="90"/>
      <c r="M44" s="26" t="s">
        <v>22</v>
      </c>
      <c r="N44" s="90"/>
      <c r="O44" s="26" t="s">
        <v>23</v>
      </c>
      <c r="P44" s="26" t="s">
        <v>24</v>
      </c>
      <c r="Q44" s="26"/>
      <c r="R44" s="90"/>
      <c r="S44" s="26" t="s">
        <v>25</v>
      </c>
      <c r="T44" s="26"/>
      <c r="U44" s="27"/>
      <c r="V44" s="26" t="s">
        <v>249</v>
      </c>
      <c r="W44" s="26"/>
      <c r="X44" s="90"/>
      <c r="Y44" s="26" t="s">
        <v>22</v>
      </c>
      <c r="Z44" s="130"/>
      <c r="AA44" s="130"/>
      <c r="AB44" s="26" t="s">
        <v>23</v>
      </c>
      <c r="AC44" s="103" t="s">
        <v>256</v>
      </c>
      <c r="AD44" s="26"/>
      <c r="AE44" s="90"/>
      <c r="AF44" s="26" t="s">
        <v>22</v>
      </c>
      <c r="AG44" s="90"/>
      <c r="AH44" s="26" t="s">
        <v>23</v>
      </c>
      <c r="AI44" s="26" t="s">
        <v>24</v>
      </c>
      <c r="AJ44" s="130"/>
      <c r="AK44" s="130"/>
      <c r="AL44" s="163" t="s">
        <v>25</v>
      </c>
      <c r="AM44" s="163"/>
      <c r="AN44" s="163"/>
      <c r="AO44" s="28"/>
    </row>
    <row r="45" spans="1:43" ht="18" customHeight="1" x14ac:dyDescent="0.15">
      <c r="A45" s="5"/>
      <c r="B45" s="452"/>
      <c r="C45" s="453"/>
      <c r="D45" s="29" t="s">
        <v>249</v>
      </c>
      <c r="E45" s="30"/>
      <c r="F45" s="91"/>
      <c r="G45" s="31" t="s">
        <v>22</v>
      </c>
      <c r="H45" s="91"/>
      <c r="I45" s="31" t="s">
        <v>23</v>
      </c>
      <c r="J45" s="31" t="s">
        <v>256</v>
      </c>
      <c r="K45" s="31"/>
      <c r="L45" s="91"/>
      <c r="M45" s="31" t="s">
        <v>22</v>
      </c>
      <c r="N45" s="91"/>
      <c r="O45" s="31" t="s">
        <v>23</v>
      </c>
      <c r="P45" s="31" t="s">
        <v>24</v>
      </c>
      <c r="Q45" s="31"/>
      <c r="R45" s="91"/>
      <c r="S45" s="31" t="s">
        <v>25</v>
      </c>
      <c r="T45" s="31"/>
      <c r="U45" s="32"/>
      <c r="V45" s="31" t="s">
        <v>249</v>
      </c>
      <c r="W45" s="31"/>
      <c r="X45" s="91"/>
      <c r="Y45" s="31" t="s">
        <v>22</v>
      </c>
      <c r="Z45" s="152"/>
      <c r="AA45" s="152"/>
      <c r="AB45" s="31" t="s">
        <v>23</v>
      </c>
      <c r="AC45" s="31" t="s">
        <v>256</v>
      </c>
      <c r="AD45" s="31"/>
      <c r="AE45" s="91"/>
      <c r="AF45" s="31" t="s">
        <v>22</v>
      </c>
      <c r="AG45" s="91"/>
      <c r="AH45" s="31" t="s">
        <v>23</v>
      </c>
      <c r="AI45" s="31" t="s">
        <v>24</v>
      </c>
      <c r="AJ45" s="152"/>
      <c r="AK45" s="152"/>
      <c r="AL45" s="164" t="s">
        <v>25</v>
      </c>
      <c r="AM45" s="164"/>
      <c r="AN45" s="164"/>
      <c r="AO45" s="33"/>
    </row>
    <row r="46" spans="1:43" ht="18" customHeight="1" thickBot="1" x14ac:dyDescent="0.2">
      <c r="A46" s="5"/>
      <c r="B46" s="454"/>
      <c r="C46" s="455"/>
      <c r="D46" s="34" t="s">
        <v>249</v>
      </c>
      <c r="E46" s="35"/>
      <c r="F46" s="92"/>
      <c r="G46" s="36" t="s">
        <v>22</v>
      </c>
      <c r="H46" s="92"/>
      <c r="I46" s="36" t="s">
        <v>23</v>
      </c>
      <c r="J46" s="104" t="s">
        <v>256</v>
      </c>
      <c r="K46" s="36"/>
      <c r="L46" s="92"/>
      <c r="M46" s="36" t="s">
        <v>22</v>
      </c>
      <c r="N46" s="92"/>
      <c r="O46" s="36" t="s">
        <v>23</v>
      </c>
      <c r="P46" s="36" t="s">
        <v>24</v>
      </c>
      <c r="Q46" s="36"/>
      <c r="R46" s="92"/>
      <c r="S46" s="36" t="s">
        <v>25</v>
      </c>
      <c r="T46" s="36"/>
      <c r="U46" s="37"/>
      <c r="V46" s="36" t="s">
        <v>249</v>
      </c>
      <c r="W46" s="36"/>
      <c r="X46" s="92"/>
      <c r="Y46" s="36" t="s">
        <v>22</v>
      </c>
      <c r="Z46" s="447"/>
      <c r="AA46" s="447"/>
      <c r="AB46" s="36" t="s">
        <v>23</v>
      </c>
      <c r="AC46" s="104" t="s">
        <v>256</v>
      </c>
      <c r="AD46" s="36"/>
      <c r="AE46" s="92"/>
      <c r="AF46" s="36" t="s">
        <v>22</v>
      </c>
      <c r="AG46" s="92"/>
      <c r="AH46" s="36" t="s">
        <v>23</v>
      </c>
      <c r="AI46" s="36" t="s">
        <v>24</v>
      </c>
      <c r="AJ46" s="447"/>
      <c r="AK46" s="447"/>
      <c r="AL46" s="439" t="s">
        <v>25</v>
      </c>
      <c r="AM46" s="439"/>
      <c r="AN46" s="439"/>
      <c r="AO46" s="38"/>
    </row>
    <row r="47" spans="1:43" ht="6.75" customHeight="1" x14ac:dyDescent="0.15">
      <c r="A47" s="5"/>
      <c r="B47" s="39"/>
      <c r="C47" s="39"/>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row>
    <row r="48" spans="1:43" s="3" customFormat="1" ht="12.75" customHeight="1" thickBot="1" x14ac:dyDescent="0.2">
      <c r="A48" s="6"/>
      <c r="B48" s="40" t="s">
        <v>325</v>
      </c>
      <c r="C48" s="39"/>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Q48" s="4"/>
    </row>
    <row r="49" spans="1:43" ht="18" customHeight="1" thickBot="1" x14ac:dyDescent="0.2">
      <c r="A49" s="5"/>
      <c r="B49" s="337" t="s">
        <v>181</v>
      </c>
      <c r="C49" s="335"/>
      <c r="D49" s="335"/>
      <c r="E49" s="335"/>
      <c r="F49" s="338"/>
      <c r="G49" s="142"/>
      <c r="H49" s="142"/>
      <c r="I49" s="41" t="s">
        <v>182</v>
      </c>
      <c r="J49" s="142"/>
      <c r="K49" s="142"/>
      <c r="L49" s="335" t="s">
        <v>295</v>
      </c>
      <c r="M49" s="336"/>
      <c r="N49" s="10"/>
      <c r="O49" s="161" t="s">
        <v>183</v>
      </c>
      <c r="P49" s="161"/>
      <c r="Q49" s="161"/>
      <c r="R49" s="161"/>
      <c r="S49" s="161"/>
      <c r="T49" s="161"/>
      <c r="U49" s="161"/>
      <c r="V49" s="161"/>
      <c r="W49" s="161"/>
      <c r="X49" s="161"/>
      <c r="Y49" s="161"/>
      <c r="Z49" s="161"/>
      <c r="AA49" s="161"/>
      <c r="AB49" s="161"/>
      <c r="AC49" s="161"/>
      <c r="AD49" s="161"/>
      <c r="AE49" s="161"/>
      <c r="AF49" s="161"/>
      <c r="AG49" s="161"/>
      <c r="AH49" s="161"/>
      <c r="AI49" s="161"/>
      <c r="AJ49" s="161"/>
      <c r="AK49" s="161"/>
      <c r="AL49" s="161"/>
      <c r="AM49" s="161"/>
      <c r="AN49" s="161"/>
      <c r="AO49" s="161"/>
    </row>
    <row r="50" spans="1:43" ht="8.25" customHeight="1" x14ac:dyDescent="0.15">
      <c r="A50" s="5"/>
      <c r="B50" s="40"/>
      <c r="C50" s="42"/>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row>
    <row r="51" spans="1:43" ht="13.5" customHeight="1" thickBot="1" x14ac:dyDescent="0.2">
      <c r="A51" s="5"/>
      <c r="B51" s="40" t="s">
        <v>326</v>
      </c>
      <c r="C51" s="42"/>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8" customHeight="1" thickBot="1" x14ac:dyDescent="0.2">
      <c r="A52" s="5"/>
      <c r="B52" s="337" t="s">
        <v>184</v>
      </c>
      <c r="C52" s="335"/>
      <c r="D52" s="335"/>
      <c r="E52" s="335"/>
      <c r="F52" s="338"/>
      <c r="G52" s="339" t="s">
        <v>185</v>
      </c>
      <c r="H52" s="340"/>
      <c r="I52" s="340"/>
      <c r="J52" s="340"/>
      <c r="K52" s="340"/>
      <c r="L52" s="142"/>
      <c r="M52" s="142"/>
      <c r="N52" s="142"/>
      <c r="O52" s="142"/>
      <c r="P52" s="335" t="s">
        <v>202</v>
      </c>
      <c r="Q52" s="335"/>
      <c r="R52" s="335"/>
      <c r="S52" s="335"/>
      <c r="T52" s="335"/>
      <c r="U52" s="335"/>
      <c r="V52" s="142"/>
      <c r="W52" s="142"/>
      <c r="X52" s="142"/>
      <c r="Y52" s="142"/>
      <c r="Z52" s="142"/>
      <c r="AA52" s="142"/>
      <c r="AB52" s="142"/>
      <c r="AC52" s="142"/>
      <c r="AD52" s="142"/>
      <c r="AE52" s="142"/>
      <c r="AF52" s="142"/>
      <c r="AG52" s="142"/>
      <c r="AH52" s="142"/>
      <c r="AI52" s="142"/>
      <c r="AJ52" s="142"/>
      <c r="AK52" s="142"/>
      <c r="AL52" s="142"/>
      <c r="AM52" s="142"/>
      <c r="AN52" s="43" t="s">
        <v>186</v>
      </c>
      <c r="AO52" s="10"/>
    </row>
    <row r="53" spans="1:43" ht="7.5" customHeight="1" x14ac:dyDescent="0.15">
      <c r="A53" s="5"/>
      <c r="B53" s="40"/>
      <c r="C53" s="42"/>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row>
    <row r="54" spans="1:43" ht="12.75" customHeight="1" thickBot="1" x14ac:dyDescent="0.2">
      <c r="A54" s="5"/>
      <c r="B54" s="44" t="s">
        <v>299</v>
      </c>
      <c r="C54" s="42"/>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row>
    <row r="55" spans="1:43" ht="12" customHeight="1" x14ac:dyDescent="0.15">
      <c r="A55" s="5"/>
      <c r="B55" s="215" t="s">
        <v>327</v>
      </c>
      <c r="C55" s="345"/>
      <c r="D55" s="345"/>
      <c r="E55" s="345"/>
      <c r="F55" s="345"/>
      <c r="G55" s="348" t="s">
        <v>85</v>
      </c>
      <c r="H55" s="349"/>
      <c r="I55" s="349"/>
      <c r="J55" s="349"/>
      <c r="K55" s="349"/>
      <c r="L55" s="349"/>
      <c r="M55" s="349"/>
      <c r="N55" s="349"/>
      <c r="O55" s="352" t="s">
        <v>328</v>
      </c>
      <c r="P55" s="352"/>
      <c r="Q55" s="352"/>
      <c r="R55" s="352"/>
      <c r="S55" s="352"/>
      <c r="T55" s="353"/>
      <c r="U55" s="356" t="s">
        <v>85</v>
      </c>
      <c r="V55" s="356"/>
      <c r="W55" s="356"/>
      <c r="X55" s="356"/>
      <c r="Y55" s="356"/>
      <c r="Z55" s="356"/>
      <c r="AA55" s="356"/>
      <c r="AB55" s="356"/>
      <c r="AC55" s="357"/>
      <c r="AD55" s="10"/>
      <c r="AE55" s="10"/>
      <c r="AF55" s="10"/>
      <c r="AG55" s="10"/>
      <c r="AH55" s="10"/>
      <c r="AI55" s="10"/>
      <c r="AJ55" s="10"/>
      <c r="AK55" s="10"/>
      <c r="AL55" s="10"/>
      <c r="AM55" s="10"/>
      <c r="AN55" s="10"/>
      <c r="AO55" s="10"/>
      <c r="AQ55" s="88" t="str">
        <f>IF(G55="有　・　無","※2025年度第1期（前々回）家計急変申請の有無を選択してください。","")</f>
        <v>※2025年度第1期（前々回）家計急変申請の有無を選択してください。</v>
      </c>
    </row>
    <row r="56" spans="1:43" ht="12" customHeight="1" thickBot="1" x14ac:dyDescent="0.2">
      <c r="A56" s="5"/>
      <c r="B56" s="346"/>
      <c r="C56" s="347"/>
      <c r="D56" s="347"/>
      <c r="E56" s="347"/>
      <c r="F56" s="347"/>
      <c r="G56" s="350"/>
      <c r="H56" s="351"/>
      <c r="I56" s="351"/>
      <c r="J56" s="351"/>
      <c r="K56" s="351"/>
      <c r="L56" s="351"/>
      <c r="M56" s="351"/>
      <c r="N56" s="351"/>
      <c r="O56" s="354"/>
      <c r="P56" s="354"/>
      <c r="Q56" s="354"/>
      <c r="R56" s="354"/>
      <c r="S56" s="354"/>
      <c r="T56" s="355"/>
      <c r="U56" s="358"/>
      <c r="V56" s="358"/>
      <c r="W56" s="358"/>
      <c r="X56" s="358"/>
      <c r="Y56" s="358"/>
      <c r="Z56" s="358"/>
      <c r="AA56" s="358"/>
      <c r="AB56" s="358"/>
      <c r="AC56" s="359"/>
      <c r="AD56" s="10"/>
      <c r="AE56" s="10"/>
      <c r="AF56" s="10"/>
      <c r="AG56" s="10"/>
      <c r="AH56" s="10"/>
      <c r="AI56" s="10"/>
      <c r="AJ56" s="10"/>
      <c r="AK56" s="10"/>
      <c r="AL56" s="10"/>
      <c r="AM56" s="10"/>
      <c r="AN56" s="10"/>
      <c r="AO56" s="10"/>
      <c r="AQ56" s="88" t="str">
        <f>IF(U55="有　・　無","※2025年度第2期（前 回）家計急変申請の有無を選択してください。","")</f>
        <v>※2025年度第2期（前 回）家計急変申請の有無を選択してください。</v>
      </c>
    </row>
    <row r="57" spans="1:43" ht="6" customHeight="1" x14ac:dyDescent="0.15">
      <c r="A57" s="5"/>
      <c r="B57" s="4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row>
    <row r="58" spans="1:43" ht="12" thickBot="1" x14ac:dyDescent="0.2">
      <c r="A58" s="5"/>
      <c r="B58" s="40" t="s">
        <v>205</v>
      </c>
      <c r="C58" s="10"/>
      <c r="D58" s="10"/>
      <c r="E58" s="10"/>
      <c r="F58" s="10"/>
      <c r="G58" s="10"/>
      <c r="H58" s="10"/>
      <c r="I58" s="10"/>
      <c r="J58" s="10"/>
      <c r="K58" s="10"/>
      <c r="L58" s="10"/>
      <c r="M58" s="10"/>
      <c r="N58" s="10"/>
      <c r="O58" s="13"/>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Q58" s="88" t="str">
        <f>IF(OR(AND(D59&lt;&gt;"死亡　・　生別",OR(K59="",O59="")),AND(D60&lt;&gt;"死亡　・　生別",OR(K60="",O60=""))),"※母子父子世帯となった年月を入力してください。","")</f>
        <v/>
      </c>
    </row>
    <row r="59" spans="1:43" ht="12.75" customHeight="1" x14ac:dyDescent="0.15">
      <c r="A59" s="5"/>
      <c r="B59" s="341" t="s">
        <v>54</v>
      </c>
      <c r="C59" s="342"/>
      <c r="D59" s="343" t="s">
        <v>190</v>
      </c>
      <c r="E59" s="134"/>
      <c r="F59" s="134"/>
      <c r="G59" s="134"/>
      <c r="H59" s="134"/>
      <c r="I59" s="134"/>
      <c r="J59" s="45" t="s">
        <v>191</v>
      </c>
      <c r="K59" s="344"/>
      <c r="L59" s="344"/>
      <c r="M59" s="344"/>
      <c r="N59" s="26" t="s">
        <v>2</v>
      </c>
      <c r="O59" s="344"/>
      <c r="P59" s="344"/>
      <c r="Q59" s="344"/>
      <c r="R59" s="26" t="s">
        <v>192</v>
      </c>
      <c r="S59" s="26"/>
      <c r="T59" s="140" t="s">
        <v>304</v>
      </c>
      <c r="U59" s="141"/>
      <c r="V59" s="141"/>
      <c r="W59" s="134" t="s">
        <v>85</v>
      </c>
      <c r="X59" s="135"/>
      <c r="Y59" s="135"/>
      <c r="Z59" s="135"/>
      <c r="AA59" s="129"/>
      <c r="AB59" s="129"/>
      <c r="AC59" s="140" t="s">
        <v>305</v>
      </c>
      <c r="AD59" s="141"/>
      <c r="AE59" s="141"/>
      <c r="AF59" s="134" t="s">
        <v>85</v>
      </c>
      <c r="AG59" s="135"/>
      <c r="AH59" s="135"/>
      <c r="AI59" s="136"/>
      <c r="AJ59" s="10"/>
      <c r="AK59" s="10"/>
      <c r="AL59" s="10"/>
      <c r="AM59" s="10"/>
      <c r="AN59" s="10"/>
      <c r="AO59" s="10"/>
      <c r="AQ59" s="88" t="str">
        <f>IF(OR(AND(D59="生別",W59="有　・　無"),AND(D60="生別",W60="有　・　無")),"※『養育費の有無』を選択してください。","")</f>
        <v/>
      </c>
    </row>
    <row r="60" spans="1:43" ht="12.75" customHeight="1" thickBot="1" x14ac:dyDescent="0.2">
      <c r="A60" s="5"/>
      <c r="B60" s="360" t="s">
        <v>53</v>
      </c>
      <c r="C60" s="361"/>
      <c r="D60" s="168" t="s">
        <v>190</v>
      </c>
      <c r="E60" s="132"/>
      <c r="F60" s="132"/>
      <c r="G60" s="132"/>
      <c r="H60" s="132"/>
      <c r="I60" s="132"/>
      <c r="J60" s="100" t="s">
        <v>191</v>
      </c>
      <c r="K60" s="162"/>
      <c r="L60" s="162"/>
      <c r="M60" s="162"/>
      <c r="N60" s="101" t="s">
        <v>2</v>
      </c>
      <c r="O60" s="162"/>
      <c r="P60" s="162"/>
      <c r="Q60" s="162"/>
      <c r="R60" s="101" t="s">
        <v>192</v>
      </c>
      <c r="S60" s="101"/>
      <c r="T60" s="137" t="s">
        <v>304</v>
      </c>
      <c r="U60" s="138"/>
      <c r="V60" s="138"/>
      <c r="W60" s="132" t="s">
        <v>85</v>
      </c>
      <c r="X60" s="133"/>
      <c r="Y60" s="133"/>
      <c r="Z60" s="133"/>
      <c r="AA60" s="128"/>
      <c r="AB60" s="128"/>
      <c r="AC60" s="137" t="s">
        <v>306</v>
      </c>
      <c r="AD60" s="138"/>
      <c r="AE60" s="138"/>
      <c r="AF60" s="132" t="s">
        <v>85</v>
      </c>
      <c r="AG60" s="133"/>
      <c r="AH60" s="133"/>
      <c r="AI60" s="139"/>
      <c r="AJ60" s="10"/>
      <c r="AK60" s="10"/>
      <c r="AL60" s="10"/>
      <c r="AM60" s="10"/>
      <c r="AN60" s="10"/>
      <c r="AO60" s="10"/>
      <c r="AQ60" s="88" t="str">
        <f>IF(OR(AND(D59="死亡",AF59="有　・　無"),AND(D60="死亡",AF60="有　・　無")),"※『遺族年金の有無』を選択してください。","")</f>
        <v/>
      </c>
    </row>
    <row r="61" spans="1:43" ht="7.5" customHeight="1" thickBot="1" x14ac:dyDescent="0.2">
      <c r="A61" s="5"/>
      <c r="B61" s="46"/>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row>
    <row r="62" spans="1:43" ht="15.95" customHeight="1" x14ac:dyDescent="0.15">
      <c r="A62" s="5"/>
      <c r="B62" s="215" t="s">
        <v>329</v>
      </c>
      <c r="C62" s="216"/>
      <c r="D62" s="216"/>
      <c r="E62" s="216"/>
      <c r="F62" s="216"/>
      <c r="G62" s="172" t="str">
        <f>IF(E9="","",E9)</f>
        <v/>
      </c>
      <c r="H62" s="150"/>
      <c r="I62" s="150"/>
      <c r="J62" s="150"/>
      <c r="K62" s="150"/>
      <c r="L62" s="231" t="s">
        <v>315</v>
      </c>
      <c r="M62" s="232"/>
      <c r="N62" s="150" t="str">
        <f>IF(L9="","",L9)</f>
        <v/>
      </c>
      <c r="O62" s="150"/>
      <c r="P62" s="150"/>
      <c r="Q62" s="150"/>
      <c r="R62" s="150"/>
      <c r="S62" s="150"/>
      <c r="T62" s="150"/>
      <c r="U62" s="150"/>
      <c r="V62" s="150"/>
      <c r="W62" s="150"/>
      <c r="X62" s="228" t="s">
        <v>316</v>
      </c>
      <c r="Y62" s="229"/>
      <c r="Z62" s="230"/>
      <c r="AA62" s="230"/>
      <c r="AB62" s="230"/>
      <c r="AC62" s="230"/>
      <c r="AD62" s="230"/>
      <c r="AE62" s="230"/>
      <c r="AF62" s="230"/>
      <c r="AG62" s="230"/>
      <c r="AH62" s="230"/>
      <c r="AI62" s="230"/>
      <c r="AJ62" s="26"/>
      <c r="AK62" s="26"/>
      <c r="AL62" s="150" t="str">
        <f>IF(Z9="","",Z9)</f>
        <v/>
      </c>
      <c r="AM62" s="150"/>
      <c r="AN62" s="209" t="s">
        <v>19</v>
      </c>
      <c r="AO62" s="210"/>
    </row>
    <row r="63" spans="1:43" ht="15.95" customHeight="1" x14ac:dyDescent="0.15">
      <c r="A63" s="5"/>
      <c r="B63" s="217"/>
      <c r="C63" s="218"/>
      <c r="D63" s="218"/>
      <c r="E63" s="218"/>
      <c r="F63" s="218"/>
      <c r="G63" s="167" t="str">
        <f>IF(E10="","",E10)</f>
        <v/>
      </c>
      <c r="H63" s="131"/>
      <c r="I63" s="131"/>
      <c r="J63" s="131"/>
      <c r="K63" s="131"/>
      <c r="L63" s="165" t="s">
        <v>20</v>
      </c>
      <c r="M63" s="166"/>
      <c r="N63" s="131" t="str">
        <f>IF(L10="","",L10)</f>
        <v/>
      </c>
      <c r="O63" s="131"/>
      <c r="P63" s="131"/>
      <c r="Q63" s="131"/>
      <c r="R63" s="131"/>
      <c r="S63" s="131"/>
      <c r="T63" s="131"/>
      <c r="U63" s="131"/>
      <c r="V63" s="131"/>
      <c r="W63" s="131"/>
      <c r="X63" s="212" t="s">
        <v>300</v>
      </c>
      <c r="Y63" s="213"/>
      <c r="Z63" s="131" t="str">
        <f>IF(Z10="","",Z10)</f>
        <v/>
      </c>
      <c r="AA63" s="131"/>
      <c r="AB63" s="131"/>
      <c r="AC63" s="131"/>
      <c r="AD63" s="131"/>
      <c r="AE63" s="131"/>
      <c r="AF63" s="131"/>
      <c r="AG63" s="131"/>
      <c r="AH63" s="131"/>
      <c r="AI63" s="212" t="s">
        <v>303</v>
      </c>
      <c r="AJ63" s="213"/>
      <c r="AK63" s="214"/>
      <c r="AL63" s="131" t="str">
        <f>IF(AL10="","",AL10)</f>
        <v/>
      </c>
      <c r="AM63" s="131"/>
      <c r="AN63" s="211" t="s">
        <v>19</v>
      </c>
      <c r="AO63" s="165"/>
    </row>
    <row r="64" spans="1:43" ht="15.95" customHeight="1" x14ac:dyDescent="0.15">
      <c r="A64" s="5"/>
      <c r="B64" s="222" t="s">
        <v>27</v>
      </c>
      <c r="C64" s="144"/>
      <c r="D64" s="144"/>
      <c r="E64" s="144"/>
      <c r="F64" s="145"/>
      <c r="G64" s="219" t="str">
        <f>IF(F7="","",F7)</f>
        <v/>
      </c>
      <c r="H64" s="220"/>
      <c r="I64" s="220"/>
      <c r="J64" s="220"/>
      <c r="K64" s="220"/>
      <c r="L64" s="220"/>
      <c r="M64" s="220"/>
      <c r="N64" s="220"/>
      <c r="O64" s="220"/>
      <c r="P64" s="220"/>
      <c r="Q64" s="220"/>
      <c r="R64" s="220"/>
      <c r="S64" s="220"/>
      <c r="T64" s="220"/>
      <c r="U64" s="221"/>
      <c r="V64" s="224" t="s">
        <v>242</v>
      </c>
      <c r="W64" s="225"/>
      <c r="X64" s="226"/>
      <c r="Y64" s="226"/>
      <c r="Z64" s="226"/>
      <c r="AA64" s="226"/>
      <c r="AB64" s="226"/>
      <c r="AC64" s="226"/>
      <c r="AD64" s="226"/>
      <c r="AE64" s="226"/>
      <c r="AF64" s="226"/>
      <c r="AG64" s="226"/>
      <c r="AH64" s="226"/>
      <c r="AI64" s="226"/>
      <c r="AJ64" s="226"/>
      <c r="AK64" s="226"/>
      <c r="AL64" s="226"/>
      <c r="AM64" s="226"/>
      <c r="AN64" s="226"/>
      <c r="AO64" s="227"/>
      <c r="AQ64" s="88" t="str">
        <f>IF(X64&lt;&gt;"","","※『氏名』が未入力です。")</f>
        <v>※『氏名』が未入力です。</v>
      </c>
    </row>
    <row r="65" spans="1:43" ht="13.5" customHeight="1" x14ac:dyDescent="0.15">
      <c r="A65" s="5"/>
      <c r="B65" s="199" t="s">
        <v>29</v>
      </c>
      <c r="C65" s="200"/>
      <c r="D65" s="205" t="s">
        <v>221</v>
      </c>
      <c r="E65" s="14" t="s">
        <v>31</v>
      </c>
      <c r="F65" s="173"/>
      <c r="G65" s="173"/>
      <c r="H65" s="173"/>
      <c r="I65" s="173"/>
      <c r="J65" s="173"/>
      <c r="K65" s="14" t="s">
        <v>32</v>
      </c>
      <c r="L65" s="197"/>
      <c r="M65" s="197"/>
      <c r="N65" s="197"/>
      <c r="O65" s="197"/>
      <c r="P65" s="197"/>
      <c r="Q65" s="197"/>
      <c r="R65" s="197"/>
      <c r="S65" s="197"/>
      <c r="T65" s="197"/>
      <c r="U65" s="197"/>
      <c r="V65" s="205" t="s">
        <v>222</v>
      </c>
      <c r="W65" s="14" t="s">
        <v>31</v>
      </c>
      <c r="X65" s="173"/>
      <c r="Y65" s="173"/>
      <c r="Z65" s="173"/>
      <c r="AA65" s="173"/>
      <c r="AB65" s="173"/>
      <c r="AC65" s="173"/>
      <c r="AD65" s="14" t="s">
        <v>32</v>
      </c>
      <c r="AE65" s="197"/>
      <c r="AF65" s="197"/>
      <c r="AG65" s="197"/>
      <c r="AH65" s="197"/>
      <c r="AI65" s="197"/>
      <c r="AJ65" s="197"/>
      <c r="AK65" s="197"/>
      <c r="AL65" s="197"/>
      <c r="AM65" s="197"/>
      <c r="AN65" s="197"/>
      <c r="AO65" s="198"/>
      <c r="AQ65" s="88" t="str">
        <f>IF(AND(F65&lt;&gt;"",OR(L65&lt;&gt;"",E66&lt;&gt;""),F67&lt;&gt;"",J67&lt;&gt;"",N67&lt;&gt;""),"","※本人の『住所』または『電話番号』が未入力です。")</f>
        <v>※本人の『住所』または『電話番号』が未入力です。</v>
      </c>
    </row>
    <row r="66" spans="1:43" ht="14.25" customHeight="1" x14ac:dyDescent="0.15">
      <c r="A66" s="5"/>
      <c r="B66" s="201"/>
      <c r="C66" s="202"/>
      <c r="D66" s="206"/>
      <c r="E66" s="208"/>
      <c r="F66" s="208"/>
      <c r="G66" s="208"/>
      <c r="H66" s="208"/>
      <c r="I66" s="208"/>
      <c r="J66" s="208"/>
      <c r="K66" s="208"/>
      <c r="L66" s="208"/>
      <c r="M66" s="208"/>
      <c r="N66" s="208"/>
      <c r="O66" s="208"/>
      <c r="P66" s="208"/>
      <c r="Q66" s="208"/>
      <c r="R66" s="208"/>
      <c r="S66" s="208"/>
      <c r="T66" s="208"/>
      <c r="U66" s="208"/>
      <c r="V66" s="206"/>
      <c r="W66" s="208"/>
      <c r="X66" s="208"/>
      <c r="Y66" s="208"/>
      <c r="Z66" s="208"/>
      <c r="AA66" s="208"/>
      <c r="AB66" s="208"/>
      <c r="AC66" s="208"/>
      <c r="AD66" s="208"/>
      <c r="AE66" s="208"/>
      <c r="AF66" s="208"/>
      <c r="AG66" s="208"/>
      <c r="AH66" s="208"/>
      <c r="AI66" s="208"/>
      <c r="AJ66" s="208"/>
      <c r="AK66" s="208"/>
      <c r="AL66" s="208"/>
      <c r="AM66" s="208"/>
      <c r="AN66" s="208"/>
      <c r="AO66" s="223"/>
      <c r="AQ66" s="88" t="str">
        <f>IF(OR(Q71&lt;&gt;"",V71&lt;&gt;"",AA71&lt;&gt;"",AF71&lt;&gt;"",AK71&lt;&gt;""),IF(AND(X65&lt;&gt;"",OR(AE65&lt;&gt;"",W66&lt;&gt;""),X67&lt;&gt;"",AC67&lt;&gt;"",AG67&lt;&gt;""),"","※家族の『住所』または『電話番号』が未記入です。"),"")</f>
        <v/>
      </c>
    </row>
    <row r="67" spans="1:43" ht="14.25" customHeight="1" thickBot="1" x14ac:dyDescent="0.2">
      <c r="A67" s="5"/>
      <c r="B67" s="203"/>
      <c r="C67" s="204"/>
      <c r="D67" s="207"/>
      <c r="E67" s="47" t="s">
        <v>33</v>
      </c>
      <c r="F67" s="178"/>
      <c r="G67" s="178"/>
      <c r="H67" s="178"/>
      <c r="I67" s="48" t="s">
        <v>34</v>
      </c>
      <c r="J67" s="178"/>
      <c r="K67" s="178"/>
      <c r="L67" s="178"/>
      <c r="M67" s="48" t="s">
        <v>35</v>
      </c>
      <c r="N67" s="178"/>
      <c r="O67" s="178"/>
      <c r="P67" s="178"/>
      <c r="Q67" s="178"/>
      <c r="R67" s="178"/>
      <c r="S67" s="178"/>
      <c r="T67" s="178"/>
      <c r="U67" s="178"/>
      <c r="V67" s="207"/>
      <c r="W67" s="47" t="s">
        <v>33</v>
      </c>
      <c r="X67" s="178"/>
      <c r="Y67" s="178"/>
      <c r="Z67" s="178"/>
      <c r="AA67" s="178"/>
      <c r="AB67" s="48" t="s">
        <v>34</v>
      </c>
      <c r="AC67" s="178"/>
      <c r="AD67" s="178"/>
      <c r="AE67" s="178"/>
      <c r="AF67" s="48" t="s">
        <v>35</v>
      </c>
      <c r="AG67" s="178"/>
      <c r="AH67" s="178"/>
      <c r="AI67" s="178"/>
      <c r="AJ67" s="178"/>
      <c r="AK67" s="178"/>
      <c r="AL67" s="178"/>
      <c r="AM67" s="178"/>
      <c r="AN67" s="178"/>
      <c r="AO67" s="179"/>
    </row>
    <row r="68" spans="1:43" ht="10.5" customHeight="1" thickBot="1" x14ac:dyDescent="0.2">
      <c r="A68" s="5"/>
      <c r="B68" s="49" t="s">
        <v>302</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row>
    <row r="69" spans="1:43" ht="9" customHeight="1" x14ac:dyDescent="0.15">
      <c r="A69" s="5"/>
      <c r="B69" s="248" t="s">
        <v>310</v>
      </c>
      <c r="C69" s="235"/>
      <c r="D69" s="236"/>
      <c r="E69" s="236"/>
      <c r="F69" s="236"/>
      <c r="G69" s="236"/>
      <c r="H69" s="236"/>
      <c r="I69" s="236"/>
      <c r="J69" s="236"/>
      <c r="K69" s="237"/>
      <c r="L69" s="244"/>
      <c r="M69" s="244"/>
      <c r="N69" s="244"/>
      <c r="O69" s="244"/>
      <c r="P69" s="244"/>
      <c r="Q69" s="244" t="s">
        <v>301</v>
      </c>
      <c r="R69" s="244"/>
      <c r="S69" s="244"/>
      <c r="T69" s="244"/>
      <c r="U69" s="244"/>
      <c r="V69" s="244"/>
      <c r="W69" s="244"/>
      <c r="X69" s="244"/>
      <c r="Y69" s="244"/>
      <c r="Z69" s="244"/>
      <c r="AA69" s="244"/>
      <c r="AB69" s="244"/>
      <c r="AC69" s="244"/>
      <c r="AD69" s="244"/>
      <c r="AE69" s="244"/>
      <c r="AF69" s="244"/>
      <c r="AG69" s="244"/>
      <c r="AH69" s="244"/>
      <c r="AI69" s="244"/>
      <c r="AJ69" s="244"/>
      <c r="AK69" s="244"/>
      <c r="AL69" s="244"/>
      <c r="AM69" s="244"/>
      <c r="AN69" s="244"/>
      <c r="AO69" s="245"/>
    </row>
    <row r="70" spans="1:43" s="87" customFormat="1" ht="10.5" customHeight="1" x14ac:dyDescent="0.15">
      <c r="A70" s="86"/>
      <c r="B70" s="249"/>
      <c r="C70" s="238" t="s">
        <v>36</v>
      </c>
      <c r="D70" s="239"/>
      <c r="E70" s="239"/>
      <c r="F70" s="239"/>
      <c r="G70" s="239"/>
      <c r="H70" s="239"/>
      <c r="I70" s="239"/>
      <c r="J70" s="239"/>
      <c r="K70" s="240"/>
      <c r="L70" s="175" t="s">
        <v>30</v>
      </c>
      <c r="M70" s="175"/>
      <c r="N70" s="175"/>
      <c r="O70" s="175"/>
      <c r="P70" s="175"/>
      <c r="Q70" s="175" t="s">
        <v>53</v>
      </c>
      <c r="R70" s="175"/>
      <c r="S70" s="175"/>
      <c r="T70" s="175"/>
      <c r="U70" s="175"/>
      <c r="V70" s="175" t="s">
        <v>54</v>
      </c>
      <c r="W70" s="175"/>
      <c r="X70" s="175"/>
      <c r="Y70" s="175"/>
      <c r="Z70" s="175"/>
      <c r="AA70" s="233"/>
      <c r="AB70" s="233"/>
      <c r="AC70" s="233"/>
      <c r="AD70" s="233"/>
      <c r="AE70" s="233"/>
      <c r="AF70" s="233"/>
      <c r="AG70" s="233"/>
      <c r="AH70" s="233"/>
      <c r="AI70" s="233"/>
      <c r="AJ70" s="233"/>
      <c r="AK70" s="233"/>
      <c r="AL70" s="233"/>
      <c r="AM70" s="233"/>
      <c r="AN70" s="233"/>
      <c r="AO70" s="234"/>
      <c r="AQ70" s="88"/>
    </row>
    <row r="71" spans="1:43" ht="15.75" customHeight="1" x14ac:dyDescent="0.15">
      <c r="A71" s="5"/>
      <c r="B71" s="249"/>
      <c r="C71" s="143" t="s">
        <v>49</v>
      </c>
      <c r="D71" s="144"/>
      <c r="E71" s="144"/>
      <c r="F71" s="144"/>
      <c r="G71" s="144"/>
      <c r="H71" s="144"/>
      <c r="I71" s="144"/>
      <c r="J71" s="144"/>
      <c r="K71" s="145"/>
      <c r="L71" s="196"/>
      <c r="M71" s="196"/>
      <c r="N71" s="196"/>
      <c r="O71" s="196"/>
      <c r="P71" s="196"/>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80"/>
    </row>
    <row r="72" spans="1:43" ht="15.75" customHeight="1" x14ac:dyDescent="0.15">
      <c r="A72" s="5"/>
      <c r="B72" s="249"/>
      <c r="C72" s="143" t="s">
        <v>50</v>
      </c>
      <c r="D72" s="144"/>
      <c r="E72" s="144"/>
      <c r="F72" s="144"/>
      <c r="G72" s="144"/>
      <c r="H72" s="144"/>
      <c r="I72" s="144"/>
      <c r="J72" s="144"/>
      <c r="K72" s="145"/>
      <c r="L72" s="171"/>
      <c r="M72" s="171"/>
      <c r="N72" s="171"/>
      <c r="O72" s="171"/>
      <c r="P72" s="171"/>
      <c r="Q72" s="171"/>
      <c r="R72" s="171"/>
      <c r="S72" s="171"/>
      <c r="T72" s="171"/>
      <c r="U72" s="171"/>
      <c r="V72" s="171"/>
      <c r="W72" s="171"/>
      <c r="X72" s="171"/>
      <c r="Y72" s="171"/>
      <c r="Z72" s="171"/>
      <c r="AA72" s="171"/>
      <c r="AB72" s="171"/>
      <c r="AC72" s="171"/>
      <c r="AD72" s="171"/>
      <c r="AE72" s="171"/>
      <c r="AF72" s="171"/>
      <c r="AG72" s="171"/>
      <c r="AH72" s="171"/>
      <c r="AI72" s="171"/>
      <c r="AJ72" s="171"/>
      <c r="AK72" s="171"/>
      <c r="AL72" s="171"/>
      <c r="AM72" s="171"/>
      <c r="AN72" s="171"/>
      <c r="AO72" s="180"/>
      <c r="AQ72" s="88" t="str">
        <f>IF(OR(L72="",AND(Q71&lt;&gt;"",Q72=""),AND(V71&lt;&gt;"",V72=""),AND(AA71&lt;&gt;"",AA72=""),AND(AF71&lt;&gt;"",AF72=""),AND(AK71&lt;&gt;"",AK72="")),"※『年齢』が未入力です。","")</f>
        <v>※『年齢』が未入力です。</v>
      </c>
    </row>
    <row r="73" spans="1:43" ht="15.75" customHeight="1" x14ac:dyDescent="0.15">
      <c r="A73" s="5"/>
      <c r="B73" s="249"/>
      <c r="C73" s="143" t="s">
        <v>51</v>
      </c>
      <c r="D73" s="144"/>
      <c r="E73" s="144"/>
      <c r="F73" s="144"/>
      <c r="G73" s="144"/>
      <c r="H73" s="144"/>
      <c r="I73" s="144"/>
      <c r="J73" s="144"/>
      <c r="K73" s="145"/>
      <c r="L73" s="171"/>
      <c r="M73" s="171"/>
      <c r="N73" s="171"/>
      <c r="O73" s="171"/>
      <c r="P73" s="171"/>
      <c r="Q73" s="171"/>
      <c r="R73" s="171"/>
      <c r="S73" s="171"/>
      <c r="T73" s="171"/>
      <c r="U73" s="171"/>
      <c r="V73" s="171"/>
      <c r="W73" s="171"/>
      <c r="X73" s="171"/>
      <c r="Y73" s="171"/>
      <c r="Z73" s="171"/>
      <c r="AA73" s="171"/>
      <c r="AB73" s="171"/>
      <c r="AC73" s="171"/>
      <c r="AD73" s="171"/>
      <c r="AE73" s="171"/>
      <c r="AF73" s="171"/>
      <c r="AG73" s="171"/>
      <c r="AH73" s="171"/>
      <c r="AI73" s="171"/>
      <c r="AJ73" s="171"/>
      <c r="AK73" s="171"/>
      <c r="AL73" s="171"/>
      <c r="AM73" s="171"/>
      <c r="AN73" s="171"/>
      <c r="AO73" s="180"/>
      <c r="AQ73" s="88" t="str">
        <f>IF(OR(L73="",AND(Q71&lt;&gt;"",Q73=""),AND(V71&lt;&gt;"",V73=""),AND(AA71&lt;&gt;"",AA73=""),AND(AF71&lt;&gt;"",AF73=""),AND(AK71&lt;&gt;"",AK73="")),"※『職業』が未入力です。","")</f>
        <v>※『職業』が未入力です。</v>
      </c>
    </row>
    <row r="74" spans="1:43" ht="15.75" customHeight="1" x14ac:dyDescent="0.15">
      <c r="A74" s="5"/>
      <c r="B74" s="249"/>
      <c r="C74" s="182" t="s">
        <v>317</v>
      </c>
      <c r="D74" s="183"/>
      <c r="E74" s="183"/>
      <c r="F74" s="183"/>
      <c r="G74" s="183"/>
      <c r="H74" s="183"/>
      <c r="I74" s="183"/>
      <c r="J74" s="183"/>
      <c r="K74" s="184"/>
      <c r="L74" s="241"/>
      <c r="M74" s="241"/>
      <c r="N74" s="241"/>
      <c r="O74" s="241"/>
      <c r="P74" s="241"/>
      <c r="Q74" s="241"/>
      <c r="R74" s="241"/>
      <c r="S74" s="241"/>
      <c r="T74" s="241"/>
      <c r="U74" s="241"/>
      <c r="V74" s="241"/>
      <c r="W74" s="241"/>
      <c r="X74" s="241"/>
      <c r="Y74" s="241"/>
      <c r="Z74" s="241"/>
      <c r="AA74" s="241"/>
      <c r="AB74" s="241"/>
      <c r="AC74" s="241"/>
      <c r="AD74" s="241"/>
      <c r="AE74" s="241"/>
      <c r="AF74" s="241"/>
      <c r="AG74" s="241"/>
      <c r="AH74" s="241"/>
      <c r="AI74" s="241"/>
      <c r="AJ74" s="241"/>
      <c r="AK74" s="241"/>
      <c r="AL74" s="241"/>
      <c r="AM74" s="241"/>
      <c r="AN74" s="241"/>
      <c r="AO74" s="246"/>
      <c r="AQ74" s="88" t="str">
        <f>IF(OR(AND(AND(L73&lt;&gt;"無",L73&lt;&gt;"学生",L73&lt;&gt;"無職"),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5"/>
      <c r="B75" s="249"/>
      <c r="C75" s="185" t="s">
        <v>318</v>
      </c>
      <c r="D75" s="186"/>
      <c r="E75" s="186"/>
      <c r="F75" s="186"/>
      <c r="G75" s="186"/>
      <c r="H75" s="186"/>
      <c r="I75" s="186"/>
      <c r="J75" s="186"/>
      <c r="K75" s="187"/>
      <c r="L75" s="242"/>
      <c r="M75" s="243"/>
      <c r="N75" s="243"/>
      <c r="O75" s="188" t="s">
        <v>197</v>
      </c>
      <c r="P75" s="188"/>
      <c r="Q75" s="242"/>
      <c r="R75" s="243"/>
      <c r="S75" s="243"/>
      <c r="T75" s="188" t="s">
        <v>197</v>
      </c>
      <c r="U75" s="188"/>
      <c r="V75" s="242"/>
      <c r="W75" s="243"/>
      <c r="X75" s="243"/>
      <c r="Y75" s="188" t="s">
        <v>197</v>
      </c>
      <c r="Z75" s="188"/>
      <c r="AA75" s="242"/>
      <c r="AB75" s="243"/>
      <c r="AC75" s="243"/>
      <c r="AD75" s="188" t="s">
        <v>197</v>
      </c>
      <c r="AE75" s="188"/>
      <c r="AF75" s="242"/>
      <c r="AG75" s="243"/>
      <c r="AH75" s="243"/>
      <c r="AI75" s="188" t="s">
        <v>197</v>
      </c>
      <c r="AJ75" s="188"/>
      <c r="AK75" s="242"/>
      <c r="AL75" s="243"/>
      <c r="AM75" s="243"/>
      <c r="AN75" s="188" t="s">
        <v>197</v>
      </c>
      <c r="AO75" s="247"/>
      <c r="AQ75" s="88" t="str">
        <f>IF(OR(AND(L74&lt;&gt;"",L75=""),AND(Q74&lt;&gt;"",Q75=""),AND(V74&lt;&gt;"",V75=""),AND(AA74&lt;&gt;"",AA75=""),AND(AF74&lt;&gt;"",AF75=""),AND(AK74&lt;&gt;"",AK75="")),"※『勤続年数』が未入力です。","")</f>
        <v/>
      </c>
    </row>
    <row r="76" spans="1:43" ht="8.25" customHeight="1" x14ac:dyDescent="0.15">
      <c r="A76" s="5"/>
      <c r="B76" s="249"/>
      <c r="C76" s="146" t="s">
        <v>257</v>
      </c>
      <c r="D76" s="147"/>
      <c r="E76" s="147"/>
      <c r="F76" s="147"/>
      <c r="G76" s="147"/>
      <c r="H76" s="147"/>
      <c r="I76" s="147"/>
      <c r="J76" s="147"/>
      <c r="K76" s="148"/>
      <c r="L76" s="169" t="s">
        <v>52</v>
      </c>
      <c r="M76" s="169"/>
      <c r="N76" s="169"/>
      <c r="O76" s="169"/>
      <c r="P76" s="169"/>
      <c r="Q76" s="169" t="s">
        <v>52</v>
      </c>
      <c r="R76" s="169"/>
      <c r="S76" s="169"/>
      <c r="T76" s="169"/>
      <c r="U76" s="169"/>
      <c r="V76" s="169" t="s">
        <v>52</v>
      </c>
      <c r="W76" s="169"/>
      <c r="X76" s="169"/>
      <c r="Y76" s="169"/>
      <c r="Z76" s="169"/>
      <c r="AA76" s="169" t="s">
        <v>52</v>
      </c>
      <c r="AB76" s="169"/>
      <c r="AC76" s="169"/>
      <c r="AD76" s="169"/>
      <c r="AE76" s="169"/>
      <c r="AF76" s="169" t="s">
        <v>52</v>
      </c>
      <c r="AG76" s="169"/>
      <c r="AH76" s="169"/>
      <c r="AI76" s="169"/>
      <c r="AJ76" s="169"/>
      <c r="AK76" s="169" t="s">
        <v>52</v>
      </c>
      <c r="AL76" s="169"/>
      <c r="AM76" s="169"/>
      <c r="AN76" s="169"/>
      <c r="AO76" s="170"/>
    </row>
    <row r="77" spans="1:43" ht="17.100000000000001" customHeight="1" x14ac:dyDescent="0.15">
      <c r="A77" s="5"/>
      <c r="B77" s="249"/>
      <c r="C77" s="410" t="s">
        <v>38</v>
      </c>
      <c r="D77" s="288" t="s">
        <v>39</v>
      </c>
      <c r="E77" s="289"/>
      <c r="F77" s="289"/>
      <c r="G77" s="289"/>
      <c r="H77" s="289"/>
      <c r="I77" s="289"/>
      <c r="J77" s="289"/>
      <c r="K77" s="290"/>
      <c r="L77" s="430"/>
      <c r="M77" s="430"/>
      <c r="N77" s="430"/>
      <c r="O77" s="430"/>
      <c r="P77" s="430"/>
      <c r="Q77" s="287"/>
      <c r="R77" s="287"/>
      <c r="S77" s="287"/>
      <c r="T77" s="287"/>
      <c r="U77" s="287"/>
      <c r="V77" s="287"/>
      <c r="W77" s="287"/>
      <c r="X77" s="287"/>
      <c r="Y77" s="287"/>
      <c r="Z77" s="287"/>
      <c r="AA77" s="287"/>
      <c r="AB77" s="287"/>
      <c r="AC77" s="287"/>
      <c r="AD77" s="287"/>
      <c r="AE77" s="287"/>
      <c r="AF77" s="287"/>
      <c r="AG77" s="287"/>
      <c r="AH77" s="287"/>
      <c r="AI77" s="287"/>
      <c r="AJ77" s="287"/>
      <c r="AK77" s="287"/>
      <c r="AL77" s="287"/>
      <c r="AM77" s="287"/>
      <c r="AN77" s="287"/>
      <c r="AO77" s="431"/>
    </row>
    <row r="78" spans="1:43" ht="17.100000000000001" customHeight="1" x14ac:dyDescent="0.15">
      <c r="A78" s="5"/>
      <c r="B78" s="249"/>
      <c r="C78" s="411"/>
      <c r="D78" s="193" t="s">
        <v>40</v>
      </c>
      <c r="E78" s="194"/>
      <c r="F78" s="194"/>
      <c r="G78" s="194"/>
      <c r="H78" s="194"/>
      <c r="I78" s="194"/>
      <c r="J78" s="194"/>
      <c r="K78" s="195"/>
      <c r="L78" s="400"/>
      <c r="M78" s="400"/>
      <c r="N78" s="400"/>
      <c r="O78" s="400"/>
      <c r="P78" s="400"/>
      <c r="Q78" s="181"/>
      <c r="R78" s="181"/>
      <c r="S78" s="181"/>
      <c r="T78" s="181"/>
      <c r="U78" s="181"/>
      <c r="V78" s="181"/>
      <c r="W78" s="181"/>
      <c r="X78" s="181"/>
      <c r="Y78" s="181"/>
      <c r="Z78" s="181"/>
      <c r="AA78" s="181"/>
      <c r="AB78" s="181"/>
      <c r="AC78" s="181"/>
      <c r="AD78" s="181"/>
      <c r="AE78" s="181"/>
      <c r="AF78" s="181"/>
      <c r="AG78" s="181"/>
      <c r="AH78" s="181"/>
      <c r="AI78" s="181"/>
      <c r="AJ78" s="181"/>
      <c r="AK78" s="181"/>
      <c r="AL78" s="181"/>
      <c r="AM78" s="181"/>
      <c r="AN78" s="181"/>
      <c r="AO78" s="252"/>
    </row>
    <row r="79" spans="1:43" ht="17.100000000000001" customHeight="1" x14ac:dyDescent="0.15">
      <c r="A79" s="5"/>
      <c r="B79" s="249"/>
      <c r="C79" s="411"/>
      <c r="D79" s="193" t="s">
        <v>41</v>
      </c>
      <c r="E79" s="194"/>
      <c r="F79" s="194"/>
      <c r="G79" s="194"/>
      <c r="H79" s="194"/>
      <c r="I79" s="194"/>
      <c r="J79" s="194"/>
      <c r="K79" s="195"/>
      <c r="L79" s="400"/>
      <c r="M79" s="400"/>
      <c r="N79" s="400"/>
      <c r="O79" s="400"/>
      <c r="P79" s="400"/>
      <c r="Q79" s="181"/>
      <c r="R79" s="181"/>
      <c r="S79" s="181"/>
      <c r="T79" s="181"/>
      <c r="U79" s="181"/>
      <c r="V79" s="181"/>
      <c r="W79" s="181"/>
      <c r="X79" s="181"/>
      <c r="Y79" s="181"/>
      <c r="Z79" s="181"/>
      <c r="AA79" s="181"/>
      <c r="AB79" s="181"/>
      <c r="AC79" s="181"/>
      <c r="AD79" s="181"/>
      <c r="AE79" s="181"/>
      <c r="AF79" s="181"/>
      <c r="AG79" s="181"/>
      <c r="AH79" s="181"/>
      <c r="AI79" s="181"/>
      <c r="AJ79" s="181"/>
      <c r="AK79" s="181"/>
      <c r="AL79" s="181"/>
      <c r="AM79" s="181"/>
      <c r="AN79" s="181"/>
      <c r="AO79" s="252"/>
    </row>
    <row r="80" spans="1:43" ht="17.100000000000001" customHeight="1" x14ac:dyDescent="0.15">
      <c r="A80" s="5"/>
      <c r="B80" s="249"/>
      <c r="C80" s="411"/>
      <c r="D80" s="193" t="s">
        <v>42</v>
      </c>
      <c r="E80" s="194"/>
      <c r="F80" s="194"/>
      <c r="G80" s="194"/>
      <c r="H80" s="194"/>
      <c r="I80" s="194"/>
      <c r="J80" s="194"/>
      <c r="K80" s="195"/>
      <c r="L80" s="400"/>
      <c r="M80" s="400"/>
      <c r="N80" s="400"/>
      <c r="O80" s="400"/>
      <c r="P80" s="400"/>
      <c r="Q80" s="181"/>
      <c r="R80" s="181"/>
      <c r="S80" s="181"/>
      <c r="T80" s="181"/>
      <c r="U80" s="181"/>
      <c r="V80" s="181"/>
      <c r="W80" s="181"/>
      <c r="X80" s="181"/>
      <c r="Y80" s="181"/>
      <c r="Z80" s="181"/>
      <c r="AA80" s="181"/>
      <c r="AB80" s="181"/>
      <c r="AC80" s="181"/>
      <c r="AD80" s="181"/>
      <c r="AE80" s="181"/>
      <c r="AF80" s="181"/>
      <c r="AG80" s="181"/>
      <c r="AH80" s="181"/>
      <c r="AI80" s="181"/>
      <c r="AJ80" s="181"/>
      <c r="AK80" s="181"/>
      <c r="AL80" s="181"/>
      <c r="AM80" s="181"/>
      <c r="AN80" s="181"/>
      <c r="AO80" s="252"/>
    </row>
    <row r="81" spans="1:43" ht="17.100000000000001" customHeight="1" x14ac:dyDescent="0.15">
      <c r="A81" s="5"/>
      <c r="B81" s="249"/>
      <c r="C81" s="411"/>
      <c r="D81" s="190" t="s">
        <v>236</v>
      </c>
      <c r="E81" s="191"/>
      <c r="F81" s="191"/>
      <c r="G81" s="191"/>
      <c r="H81" s="191"/>
      <c r="I81" s="191"/>
      <c r="J81" s="191"/>
      <c r="K81" s="192"/>
      <c r="L81" s="400"/>
      <c r="M81" s="400"/>
      <c r="N81" s="400"/>
      <c r="O81" s="400"/>
      <c r="P81" s="400"/>
      <c r="Q81" s="181"/>
      <c r="R81" s="181"/>
      <c r="S81" s="181"/>
      <c r="T81" s="181"/>
      <c r="U81" s="181"/>
      <c r="V81" s="181"/>
      <c r="W81" s="181"/>
      <c r="X81" s="181"/>
      <c r="Y81" s="181"/>
      <c r="Z81" s="181"/>
      <c r="AA81" s="181"/>
      <c r="AB81" s="181"/>
      <c r="AC81" s="181"/>
      <c r="AD81" s="181"/>
      <c r="AE81" s="181"/>
      <c r="AF81" s="181"/>
      <c r="AG81" s="181"/>
      <c r="AH81" s="181"/>
      <c r="AI81" s="181"/>
      <c r="AJ81" s="181"/>
      <c r="AK81" s="181"/>
      <c r="AL81" s="181"/>
      <c r="AM81" s="181"/>
      <c r="AN81" s="181"/>
      <c r="AO81" s="252"/>
    </row>
    <row r="82" spans="1:43" ht="17.100000000000001" customHeight="1" thickBot="1" x14ac:dyDescent="0.2">
      <c r="A82" s="5"/>
      <c r="B82" s="249"/>
      <c r="C82" s="411"/>
      <c r="D82" s="401" t="s">
        <v>43</v>
      </c>
      <c r="E82" s="402"/>
      <c r="F82" s="403"/>
      <c r="G82" s="403"/>
      <c r="H82" s="403"/>
      <c r="I82" s="403"/>
      <c r="J82" s="403"/>
      <c r="K82" s="72" t="s">
        <v>32</v>
      </c>
      <c r="L82" s="434"/>
      <c r="M82" s="434"/>
      <c r="N82" s="434"/>
      <c r="O82" s="434"/>
      <c r="P82" s="434"/>
      <c r="Q82" s="365"/>
      <c r="R82" s="365"/>
      <c r="S82" s="365"/>
      <c r="T82" s="365"/>
      <c r="U82" s="365"/>
      <c r="V82" s="365"/>
      <c r="W82" s="365"/>
      <c r="X82" s="365"/>
      <c r="Y82" s="365"/>
      <c r="Z82" s="365"/>
      <c r="AA82" s="365"/>
      <c r="AB82" s="365"/>
      <c r="AC82" s="365"/>
      <c r="AD82" s="365"/>
      <c r="AE82" s="365"/>
      <c r="AF82" s="365"/>
      <c r="AG82" s="365"/>
      <c r="AH82" s="365"/>
      <c r="AI82" s="365"/>
      <c r="AJ82" s="365"/>
      <c r="AK82" s="365"/>
      <c r="AL82" s="365"/>
      <c r="AM82" s="365"/>
      <c r="AN82" s="365"/>
      <c r="AO82" s="432"/>
    </row>
    <row r="83" spans="1:43" ht="17.100000000000001" customHeight="1" thickTop="1" x14ac:dyDescent="0.15">
      <c r="A83" s="5"/>
      <c r="B83" s="249"/>
      <c r="C83" s="371" t="s">
        <v>239</v>
      </c>
      <c r="D83" s="372"/>
      <c r="E83" s="372"/>
      <c r="F83" s="372"/>
      <c r="G83" s="372"/>
      <c r="H83" s="372"/>
      <c r="I83" s="398" t="s">
        <v>237</v>
      </c>
      <c r="J83" s="399"/>
      <c r="K83" s="399"/>
      <c r="L83" s="364" t="str">
        <f>IF(OR(L77&lt;&gt;"",L78&lt;&gt;"",L79&lt;&gt;"",L80&lt;&gt;"",L81&lt;&gt;"",L82&lt;&gt;""),SUM(L77:P82),"")</f>
        <v/>
      </c>
      <c r="M83" s="364"/>
      <c r="N83" s="364"/>
      <c r="O83" s="364"/>
      <c r="P83" s="364"/>
      <c r="Q83" s="364" t="str">
        <f>IF(Q71&lt;&gt;"",SUM(Q77:U82),"")</f>
        <v/>
      </c>
      <c r="R83" s="364"/>
      <c r="S83" s="364"/>
      <c r="T83" s="364"/>
      <c r="U83" s="364"/>
      <c r="V83" s="364" t="str">
        <f>IF(V71&lt;&gt;"",SUM(V77:Z82),"")</f>
        <v/>
      </c>
      <c r="W83" s="364"/>
      <c r="X83" s="364"/>
      <c r="Y83" s="364"/>
      <c r="Z83" s="364"/>
      <c r="AA83" s="364" t="str">
        <f t="shared" ref="AA83" si="0">IF(AA71&lt;&gt;"",SUM(AA77:AE82),"")</f>
        <v/>
      </c>
      <c r="AB83" s="364"/>
      <c r="AC83" s="364"/>
      <c r="AD83" s="364"/>
      <c r="AE83" s="364"/>
      <c r="AF83" s="364" t="str">
        <f t="shared" ref="AF83" si="1">IF(AF71&lt;&gt;"",SUM(AF77:AJ82),"")</f>
        <v/>
      </c>
      <c r="AG83" s="364"/>
      <c r="AH83" s="364"/>
      <c r="AI83" s="364"/>
      <c r="AJ83" s="364"/>
      <c r="AK83" s="364" t="str">
        <f t="shared" ref="AK83" si="2">IF(AK71&lt;&gt;"",SUM(AK77:AO82),"")</f>
        <v/>
      </c>
      <c r="AL83" s="364"/>
      <c r="AM83" s="364"/>
      <c r="AN83" s="364"/>
      <c r="AO83" s="433"/>
    </row>
    <row r="84" spans="1:43" ht="17.100000000000001" customHeight="1" thickBot="1" x14ac:dyDescent="0.2">
      <c r="A84" s="5"/>
      <c r="B84" s="249"/>
      <c r="C84" s="373"/>
      <c r="D84" s="374"/>
      <c r="E84" s="374"/>
      <c r="F84" s="374"/>
      <c r="G84" s="374"/>
      <c r="H84" s="374"/>
      <c r="I84" s="369" t="s">
        <v>251</v>
      </c>
      <c r="J84" s="370"/>
      <c r="K84" s="370"/>
      <c r="L84" s="251"/>
      <c r="M84" s="251"/>
      <c r="N84" s="251"/>
      <c r="O84" s="251"/>
      <c r="P84" s="251"/>
      <c r="Q84" s="251"/>
      <c r="R84" s="251"/>
      <c r="S84" s="251"/>
      <c r="T84" s="251"/>
      <c r="U84" s="251"/>
      <c r="V84" s="251"/>
      <c r="W84" s="251"/>
      <c r="X84" s="251"/>
      <c r="Y84" s="251"/>
      <c r="Z84" s="251"/>
      <c r="AA84" s="251"/>
      <c r="AB84" s="251"/>
      <c r="AC84" s="251"/>
      <c r="AD84" s="251"/>
      <c r="AE84" s="251"/>
      <c r="AF84" s="251"/>
      <c r="AG84" s="251"/>
      <c r="AH84" s="251"/>
      <c r="AI84" s="251"/>
      <c r="AJ84" s="251"/>
      <c r="AK84" s="251"/>
      <c r="AL84" s="251"/>
      <c r="AM84" s="251"/>
      <c r="AN84" s="251"/>
      <c r="AO84" s="438"/>
    </row>
    <row r="85" spans="1:43" ht="17.100000000000001" customHeight="1" thickTop="1" x14ac:dyDescent="0.15">
      <c r="A85" s="5"/>
      <c r="B85" s="249"/>
      <c r="C85" s="412" t="s">
        <v>45</v>
      </c>
      <c r="D85" s="427" t="s">
        <v>187</v>
      </c>
      <c r="E85" s="428"/>
      <c r="F85" s="428"/>
      <c r="G85" s="428"/>
      <c r="H85" s="428"/>
      <c r="I85" s="428"/>
      <c r="J85" s="428"/>
      <c r="K85" s="429"/>
      <c r="L85" s="437"/>
      <c r="M85" s="437"/>
      <c r="N85" s="437"/>
      <c r="O85" s="437"/>
      <c r="P85" s="437"/>
      <c r="Q85" s="461"/>
      <c r="R85" s="461"/>
      <c r="S85" s="461"/>
      <c r="T85" s="461"/>
      <c r="U85" s="461"/>
      <c r="V85" s="461"/>
      <c r="W85" s="461"/>
      <c r="X85" s="461"/>
      <c r="Y85" s="461"/>
      <c r="Z85" s="461"/>
      <c r="AA85" s="461"/>
      <c r="AB85" s="461"/>
      <c r="AC85" s="461"/>
      <c r="AD85" s="461"/>
      <c r="AE85" s="461"/>
      <c r="AF85" s="461"/>
      <c r="AG85" s="461"/>
      <c r="AH85" s="461"/>
      <c r="AI85" s="461"/>
      <c r="AJ85" s="461"/>
      <c r="AK85" s="461"/>
      <c r="AL85" s="461"/>
      <c r="AM85" s="461"/>
      <c r="AN85" s="461"/>
      <c r="AO85" s="462"/>
    </row>
    <row r="86" spans="1:43" ht="17.100000000000001" customHeight="1" x14ac:dyDescent="0.15">
      <c r="A86" s="5"/>
      <c r="B86" s="249"/>
      <c r="C86" s="412"/>
      <c r="D86" s="193" t="s">
        <v>46</v>
      </c>
      <c r="E86" s="194"/>
      <c r="F86" s="194"/>
      <c r="G86" s="194"/>
      <c r="H86" s="194"/>
      <c r="I86" s="194"/>
      <c r="J86" s="194"/>
      <c r="K86" s="195"/>
      <c r="L86" s="400"/>
      <c r="M86" s="400"/>
      <c r="N86" s="400"/>
      <c r="O86" s="400"/>
      <c r="P86" s="400"/>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252"/>
    </row>
    <row r="87" spans="1:43" ht="17.100000000000001" customHeight="1" x14ac:dyDescent="0.15">
      <c r="A87" s="5"/>
      <c r="B87" s="249"/>
      <c r="C87" s="412"/>
      <c r="D87" s="193" t="s">
        <v>47</v>
      </c>
      <c r="E87" s="194"/>
      <c r="F87" s="194"/>
      <c r="G87" s="194"/>
      <c r="H87" s="194"/>
      <c r="I87" s="194"/>
      <c r="J87" s="194"/>
      <c r="K87" s="195"/>
      <c r="L87" s="400"/>
      <c r="M87" s="400"/>
      <c r="N87" s="400"/>
      <c r="O87" s="400"/>
      <c r="P87" s="400"/>
      <c r="Q87" s="181"/>
      <c r="R87" s="181"/>
      <c r="S87" s="181"/>
      <c r="T87" s="181"/>
      <c r="U87" s="181"/>
      <c r="V87" s="181"/>
      <c r="W87" s="181"/>
      <c r="X87" s="181"/>
      <c r="Y87" s="181"/>
      <c r="Z87" s="181"/>
      <c r="AA87" s="181"/>
      <c r="AB87" s="181"/>
      <c r="AC87" s="181"/>
      <c r="AD87" s="181"/>
      <c r="AE87" s="181"/>
      <c r="AF87" s="181"/>
      <c r="AG87" s="181"/>
      <c r="AH87" s="181"/>
      <c r="AI87" s="181"/>
      <c r="AJ87" s="181"/>
      <c r="AK87" s="181"/>
      <c r="AL87" s="181"/>
      <c r="AM87" s="181"/>
      <c r="AN87" s="181"/>
      <c r="AO87" s="252"/>
    </row>
    <row r="88" spans="1:43" ht="17.100000000000001" customHeight="1" x14ac:dyDescent="0.15">
      <c r="A88" s="5"/>
      <c r="B88" s="249"/>
      <c r="C88" s="412"/>
      <c r="D88" s="193" t="s">
        <v>43</v>
      </c>
      <c r="E88" s="194"/>
      <c r="F88" s="404"/>
      <c r="G88" s="404"/>
      <c r="H88" s="404"/>
      <c r="I88" s="404"/>
      <c r="J88" s="404"/>
      <c r="K88" s="74" t="s">
        <v>32</v>
      </c>
      <c r="L88" s="400"/>
      <c r="M88" s="400"/>
      <c r="N88" s="400"/>
      <c r="O88" s="400"/>
      <c r="P88" s="400"/>
      <c r="Q88" s="181"/>
      <c r="R88" s="181"/>
      <c r="S88" s="181"/>
      <c r="T88" s="181"/>
      <c r="U88" s="181"/>
      <c r="V88" s="181"/>
      <c r="W88" s="181"/>
      <c r="X88" s="181"/>
      <c r="Y88" s="181"/>
      <c r="Z88" s="181"/>
      <c r="AA88" s="181"/>
      <c r="AB88" s="181"/>
      <c r="AC88" s="181"/>
      <c r="AD88" s="181"/>
      <c r="AE88" s="181"/>
      <c r="AF88" s="181"/>
      <c r="AG88" s="181"/>
      <c r="AH88" s="181"/>
      <c r="AI88" s="181"/>
      <c r="AJ88" s="181"/>
      <c r="AK88" s="181"/>
      <c r="AL88" s="181"/>
      <c r="AM88" s="181"/>
      <c r="AN88" s="181"/>
      <c r="AO88" s="252"/>
    </row>
    <row r="89" spans="1:43" ht="17.100000000000001" customHeight="1" x14ac:dyDescent="0.15">
      <c r="A89" s="5"/>
      <c r="B89" s="249"/>
      <c r="C89" s="412"/>
      <c r="D89" s="413" t="s">
        <v>48</v>
      </c>
      <c r="E89" s="193" t="s">
        <v>188</v>
      </c>
      <c r="F89" s="194"/>
      <c r="G89" s="194"/>
      <c r="H89" s="194"/>
      <c r="I89" s="194"/>
      <c r="J89" s="194"/>
      <c r="K89" s="195"/>
      <c r="L89" s="400"/>
      <c r="M89" s="400"/>
      <c r="N89" s="400"/>
      <c r="O89" s="400"/>
      <c r="P89" s="400"/>
      <c r="Q89" s="181"/>
      <c r="R89" s="181"/>
      <c r="S89" s="181"/>
      <c r="T89" s="181"/>
      <c r="U89" s="181"/>
      <c r="V89" s="181"/>
      <c r="W89" s="181"/>
      <c r="X89" s="181"/>
      <c r="Y89" s="181"/>
      <c r="Z89" s="181"/>
      <c r="AA89" s="181"/>
      <c r="AB89" s="181"/>
      <c r="AC89" s="181"/>
      <c r="AD89" s="181"/>
      <c r="AE89" s="181"/>
      <c r="AF89" s="181"/>
      <c r="AG89" s="181"/>
      <c r="AH89" s="181"/>
      <c r="AI89" s="181"/>
      <c r="AJ89" s="181"/>
      <c r="AK89" s="181"/>
      <c r="AL89" s="181"/>
      <c r="AM89" s="181"/>
      <c r="AN89" s="181"/>
      <c r="AO89" s="252"/>
    </row>
    <row r="90" spans="1:43" ht="17.100000000000001" customHeight="1" thickBot="1" x14ac:dyDescent="0.2">
      <c r="A90" s="5"/>
      <c r="B90" s="249"/>
      <c r="C90" s="412"/>
      <c r="D90" s="414"/>
      <c r="E90" s="193" t="s">
        <v>189</v>
      </c>
      <c r="F90" s="194"/>
      <c r="G90" s="194"/>
      <c r="H90" s="194"/>
      <c r="I90" s="194"/>
      <c r="J90" s="194"/>
      <c r="K90" s="195"/>
      <c r="L90" s="400"/>
      <c r="M90" s="400"/>
      <c r="N90" s="400"/>
      <c r="O90" s="400"/>
      <c r="P90" s="400"/>
      <c r="Q90" s="181"/>
      <c r="R90" s="181"/>
      <c r="S90" s="181"/>
      <c r="T90" s="181"/>
      <c r="U90" s="181"/>
      <c r="V90" s="181"/>
      <c r="W90" s="181"/>
      <c r="X90" s="181"/>
      <c r="Y90" s="181"/>
      <c r="Z90" s="181"/>
      <c r="AA90" s="181"/>
      <c r="AB90" s="181"/>
      <c r="AC90" s="181"/>
      <c r="AD90" s="181"/>
      <c r="AE90" s="181"/>
      <c r="AF90" s="181"/>
      <c r="AG90" s="181"/>
      <c r="AH90" s="181"/>
      <c r="AI90" s="181"/>
      <c r="AJ90" s="181"/>
      <c r="AK90" s="181"/>
      <c r="AL90" s="181"/>
      <c r="AM90" s="181"/>
      <c r="AN90" s="181"/>
      <c r="AO90" s="252"/>
    </row>
    <row r="91" spans="1:43" ht="17.100000000000001" customHeight="1" thickTop="1" x14ac:dyDescent="0.15">
      <c r="A91" s="5"/>
      <c r="B91" s="249"/>
      <c r="C91" s="371" t="s">
        <v>240</v>
      </c>
      <c r="D91" s="372"/>
      <c r="E91" s="372"/>
      <c r="F91" s="372"/>
      <c r="G91" s="372"/>
      <c r="H91" s="372"/>
      <c r="I91" s="398" t="s">
        <v>237</v>
      </c>
      <c r="J91" s="399"/>
      <c r="K91" s="399"/>
      <c r="L91" s="364" t="str">
        <f>IF(OR(L85&lt;&gt;"",L86&lt;&gt;"",L87&lt;&gt;"",L88&lt;&gt;"",L89&lt;&gt;"",L90&lt;&gt;""),SUM(L85:P90),"")</f>
        <v/>
      </c>
      <c r="M91" s="364"/>
      <c r="N91" s="364"/>
      <c r="O91" s="364"/>
      <c r="P91" s="364"/>
      <c r="Q91" s="364" t="str">
        <f>IF(Q71&lt;&gt;"",SUM(Q85:U90),"")</f>
        <v/>
      </c>
      <c r="R91" s="364"/>
      <c r="S91" s="364"/>
      <c r="T91" s="364"/>
      <c r="U91" s="364"/>
      <c r="V91" s="364" t="str">
        <f>IF(V71&lt;&gt;"",SUM(V85:Z90),"")</f>
        <v/>
      </c>
      <c r="W91" s="364"/>
      <c r="X91" s="364"/>
      <c r="Y91" s="364"/>
      <c r="Z91" s="364"/>
      <c r="AA91" s="364" t="str">
        <f>IF(AA71&lt;&gt;"",SUM(AA85:AE90),"")</f>
        <v/>
      </c>
      <c r="AB91" s="364"/>
      <c r="AC91" s="364"/>
      <c r="AD91" s="364"/>
      <c r="AE91" s="364"/>
      <c r="AF91" s="364" t="str">
        <f>IF(AF71&lt;&gt;"",SUM(AF85:AJ90),"")</f>
        <v/>
      </c>
      <c r="AG91" s="364"/>
      <c r="AH91" s="364"/>
      <c r="AI91" s="364"/>
      <c r="AJ91" s="364"/>
      <c r="AK91" s="364" t="str">
        <f>IF(AK71&lt;&gt;"",SUM(AK85:AO90),"")</f>
        <v/>
      </c>
      <c r="AL91" s="364"/>
      <c r="AM91" s="364"/>
      <c r="AN91" s="364"/>
      <c r="AO91" s="433"/>
    </row>
    <row r="92" spans="1:43" ht="17.100000000000001" customHeight="1" thickBot="1" x14ac:dyDescent="0.2">
      <c r="A92" s="5"/>
      <c r="B92" s="250"/>
      <c r="C92" s="373"/>
      <c r="D92" s="374"/>
      <c r="E92" s="374"/>
      <c r="F92" s="374"/>
      <c r="G92" s="374"/>
      <c r="H92" s="374"/>
      <c r="I92" s="369" t="s">
        <v>251</v>
      </c>
      <c r="J92" s="370"/>
      <c r="K92" s="370"/>
      <c r="L92" s="251"/>
      <c r="M92" s="251"/>
      <c r="N92" s="251"/>
      <c r="O92" s="251"/>
      <c r="P92" s="251"/>
      <c r="Q92" s="251"/>
      <c r="R92" s="251"/>
      <c r="S92" s="251"/>
      <c r="T92" s="251"/>
      <c r="U92" s="251"/>
      <c r="V92" s="251"/>
      <c r="W92" s="251"/>
      <c r="X92" s="251"/>
      <c r="Y92" s="251"/>
      <c r="Z92" s="251"/>
      <c r="AA92" s="251"/>
      <c r="AB92" s="251"/>
      <c r="AC92" s="251"/>
      <c r="AD92" s="251"/>
      <c r="AE92" s="251"/>
      <c r="AF92" s="251"/>
      <c r="AG92" s="251"/>
      <c r="AH92" s="251"/>
      <c r="AI92" s="251"/>
      <c r="AJ92" s="251"/>
      <c r="AK92" s="251"/>
      <c r="AL92" s="251"/>
      <c r="AM92" s="251"/>
      <c r="AN92" s="251"/>
      <c r="AO92" s="438"/>
    </row>
    <row r="93" spans="1:43" ht="10.5" customHeight="1" thickTop="1" thickBot="1" x14ac:dyDescent="0.2">
      <c r="A93" s="5"/>
      <c r="B93" s="366" t="s">
        <v>214</v>
      </c>
      <c r="C93" s="273" t="s">
        <v>61</v>
      </c>
      <c r="D93" s="274"/>
      <c r="E93" s="274"/>
      <c r="F93" s="274"/>
      <c r="G93" s="271" t="s">
        <v>245</v>
      </c>
      <c r="H93" s="271"/>
      <c r="I93" s="271"/>
      <c r="J93" s="486" t="s">
        <v>258</v>
      </c>
      <c r="K93" s="486"/>
      <c r="L93" s="486"/>
      <c r="M93" s="486"/>
      <c r="N93" s="486"/>
      <c r="O93" s="486"/>
      <c r="P93" s="486"/>
      <c r="Q93" s="487"/>
      <c r="R93" s="281" t="s">
        <v>337</v>
      </c>
      <c r="S93" s="282"/>
      <c r="T93" s="282"/>
      <c r="U93" s="282"/>
      <c r="V93" s="282"/>
      <c r="W93" s="282"/>
      <c r="X93" s="277" t="s">
        <v>311</v>
      </c>
      <c r="Y93" s="277"/>
      <c r="Z93" s="277"/>
      <c r="AA93" s="277"/>
      <c r="AB93" s="278"/>
      <c r="AC93" s="285" t="s">
        <v>332</v>
      </c>
      <c r="AD93" s="285"/>
      <c r="AE93" s="285"/>
      <c r="AF93" s="285"/>
      <c r="AG93" s="286"/>
      <c r="AH93" s="435" t="s">
        <v>81</v>
      </c>
      <c r="AI93" s="436"/>
      <c r="AJ93" s="436"/>
      <c r="AK93" s="436"/>
      <c r="AL93" s="436"/>
      <c r="AM93" s="436"/>
      <c r="AN93" s="436"/>
      <c r="AO93" s="436"/>
      <c r="AQ93" s="99" t="str">
        <f>IF(G93="自宅　　　　　自宅外","※『通学区分』の「自宅」または「自宅外」を選択してください。","")</f>
        <v>※『通学区分』の「自宅」または「自宅外」を選択してください。</v>
      </c>
    </row>
    <row r="94" spans="1:43" ht="10.5" customHeight="1" thickBot="1" x14ac:dyDescent="0.2">
      <c r="A94" s="5"/>
      <c r="B94" s="367"/>
      <c r="C94" s="275"/>
      <c r="D94" s="276"/>
      <c r="E94" s="276"/>
      <c r="F94" s="276"/>
      <c r="G94" s="272"/>
      <c r="H94" s="272"/>
      <c r="I94" s="272"/>
      <c r="J94" s="488"/>
      <c r="K94" s="488"/>
      <c r="L94" s="488"/>
      <c r="M94" s="488"/>
      <c r="N94" s="488"/>
      <c r="O94" s="488"/>
      <c r="P94" s="488"/>
      <c r="Q94" s="489"/>
      <c r="R94" s="283"/>
      <c r="S94" s="284"/>
      <c r="T94" s="284"/>
      <c r="U94" s="284"/>
      <c r="V94" s="284"/>
      <c r="W94" s="284"/>
      <c r="X94" s="279"/>
      <c r="Y94" s="279"/>
      <c r="Z94" s="279"/>
      <c r="AA94" s="279"/>
      <c r="AB94" s="280"/>
      <c r="AC94" s="285"/>
      <c r="AD94" s="285"/>
      <c r="AE94" s="285"/>
      <c r="AF94" s="285"/>
      <c r="AG94" s="286"/>
      <c r="AH94" s="435"/>
      <c r="AI94" s="436"/>
      <c r="AJ94" s="436"/>
      <c r="AK94" s="436"/>
      <c r="AL94" s="436"/>
      <c r="AM94" s="436"/>
      <c r="AN94" s="436"/>
      <c r="AO94" s="436"/>
      <c r="AQ94" s="88" t="str">
        <f>IF(J93="東京キャンパス　　　筑波キャンパス","※「東京キャンパス」または「筑波キャンパス」を選択してください。","")</f>
        <v>※「東京キャンパス」または「筑波キャンパス」を選択してください。</v>
      </c>
    </row>
    <row r="95" spans="1:43" ht="8.25" customHeight="1" thickBot="1" x14ac:dyDescent="0.2">
      <c r="A95" s="5"/>
      <c r="B95" s="367"/>
      <c r="C95" s="294" t="s">
        <v>330</v>
      </c>
      <c r="D95" s="295"/>
      <c r="E95" s="295"/>
      <c r="F95" s="295"/>
      <c r="G95" s="295"/>
      <c r="H95" s="306" t="s">
        <v>194</v>
      </c>
      <c r="I95" s="307"/>
      <c r="J95" s="307"/>
      <c r="K95" s="307"/>
      <c r="L95" s="307"/>
      <c r="M95" s="362"/>
      <c r="N95" s="362"/>
      <c r="O95" s="362"/>
      <c r="P95" s="362"/>
      <c r="Q95" s="362"/>
      <c r="R95" s="362"/>
      <c r="S95" s="306" t="s">
        <v>195</v>
      </c>
      <c r="T95" s="307"/>
      <c r="U95" s="307"/>
      <c r="V95" s="307"/>
      <c r="W95" s="307"/>
      <c r="X95" s="307"/>
      <c r="Y95" s="308"/>
      <c r="Z95" s="308"/>
      <c r="AA95" s="308"/>
      <c r="AB95" s="309"/>
      <c r="AC95" s="314" t="s">
        <v>331</v>
      </c>
      <c r="AD95" s="315"/>
      <c r="AE95" s="315"/>
      <c r="AF95" s="315"/>
      <c r="AG95" s="316"/>
      <c r="AH95" s="463" t="s">
        <v>81</v>
      </c>
      <c r="AI95" s="436"/>
      <c r="AJ95" s="436"/>
      <c r="AK95" s="436"/>
      <c r="AL95" s="436"/>
      <c r="AM95" s="436"/>
      <c r="AN95" s="436"/>
      <c r="AO95" s="436"/>
    </row>
    <row r="96" spans="1:43" ht="19.5" customHeight="1" thickBot="1" x14ac:dyDescent="0.2">
      <c r="A96" s="5"/>
      <c r="B96" s="368"/>
      <c r="C96" s="296"/>
      <c r="D96" s="297"/>
      <c r="E96" s="297"/>
      <c r="F96" s="297"/>
      <c r="G96" s="297"/>
      <c r="H96" s="310" t="s">
        <v>319</v>
      </c>
      <c r="I96" s="311"/>
      <c r="J96" s="311"/>
      <c r="K96" s="311"/>
      <c r="L96" s="311"/>
      <c r="M96" s="363"/>
      <c r="N96" s="363"/>
      <c r="O96" s="363"/>
      <c r="P96" s="363"/>
      <c r="Q96" s="363"/>
      <c r="R96" s="363"/>
      <c r="S96" s="310" t="s">
        <v>319</v>
      </c>
      <c r="T96" s="311"/>
      <c r="U96" s="311"/>
      <c r="V96" s="311"/>
      <c r="W96" s="311"/>
      <c r="X96" s="311"/>
      <c r="Y96" s="312"/>
      <c r="Z96" s="312"/>
      <c r="AA96" s="312"/>
      <c r="AB96" s="313"/>
      <c r="AC96" s="317"/>
      <c r="AD96" s="318"/>
      <c r="AE96" s="318"/>
      <c r="AF96" s="318"/>
      <c r="AG96" s="319"/>
      <c r="AH96" s="463"/>
      <c r="AI96" s="436"/>
      <c r="AJ96" s="436"/>
      <c r="AK96" s="436"/>
      <c r="AL96" s="436"/>
      <c r="AM96" s="436"/>
      <c r="AN96" s="436"/>
      <c r="AO96" s="436"/>
      <c r="AQ96" s="88" t="str">
        <f>IF(AND(X93="有　・　無　　　　　　　　・内部進学により不徴収",OR(H96="(全免・半免・1/3免・2/3免・不許可・未申請)",S96="(全免・半免・1/3免・2/3免・不許可・未申請)")),"※『2025年度授業料免除結果』を選択してください。","")</f>
        <v>※『2025年度授業料免除結果』を選択してください。</v>
      </c>
    </row>
    <row r="97" spans="1:43" ht="3.75" customHeight="1" thickBot="1" x14ac:dyDescent="0.2">
      <c r="A97" s="5"/>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row>
    <row r="98" spans="1:43" ht="9" customHeight="1" x14ac:dyDescent="0.15">
      <c r="A98" s="5"/>
      <c r="B98" s="494" t="s">
        <v>201</v>
      </c>
      <c r="C98" s="495"/>
      <c r="D98" s="495"/>
      <c r="E98" s="495"/>
      <c r="F98" s="495"/>
      <c r="G98" s="475"/>
      <c r="H98" s="475"/>
      <c r="I98" s="475"/>
      <c r="J98" s="475"/>
      <c r="K98" s="475"/>
      <c r="L98" s="475"/>
      <c r="M98" s="475"/>
      <c r="N98" s="475"/>
      <c r="O98" s="475"/>
      <c r="P98" s="475"/>
      <c r="Q98" s="475"/>
      <c r="R98" s="475"/>
      <c r="S98" s="475"/>
      <c r="T98" s="475"/>
      <c r="U98" s="475"/>
      <c r="V98" s="475"/>
      <c r="W98" s="475"/>
      <c r="X98" s="475"/>
      <c r="Y98" s="475"/>
      <c r="Z98" s="475"/>
      <c r="AA98" s="475"/>
      <c r="AB98" s="475"/>
      <c r="AC98" s="475"/>
      <c r="AD98" s="475"/>
      <c r="AE98" s="475"/>
      <c r="AF98" s="476"/>
      <c r="AG98" s="469" t="s">
        <v>333</v>
      </c>
      <c r="AH98" s="470"/>
      <c r="AI98" s="470"/>
      <c r="AJ98" s="470"/>
      <c r="AK98" s="470"/>
      <c r="AL98" s="470"/>
      <c r="AM98" s="470"/>
      <c r="AN98" s="470"/>
      <c r="AO98" s="470"/>
    </row>
    <row r="99" spans="1:43" ht="15" customHeight="1" x14ac:dyDescent="0.15">
      <c r="A99" s="5"/>
      <c r="B99" s="496"/>
      <c r="C99" s="456"/>
      <c r="D99" s="456"/>
      <c r="E99" s="456"/>
      <c r="F99" s="456"/>
      <c r="G99" s="477"/>
      <c r="H99" s="477"/>
      <c r="I99" s="477"/>
      <c r="J99" s="477"/>
      <c r="K99" s="477"/>
      <c r="L99" s="477"/>
      <c r="M99" s="477"/>
      <c r="N99" s="477"/>
      <c r="O99" s="477"/>
      <c r="P99" s="477"/>
      <c r="Q99" s="477"/>
      <c r="R99" s="477"/>
      <c r="S99" s="477"/>
      <c r="T99" s="477"/>
      <c r="U99" s="477"/>
      <c r="V99" s="477"/>
      <c r="W99" s="477"/>
      <c r="X99" s="477"/>
      <c r="Y99" s="477"/>
      <c r="Z99" s="477"/>
      <c r="AA99" s="477"/>
      <c r="AB99" s="477"/>
      <c r="AC99" s="477"/>
      <c r="AD99" s="477"/>
      <c r="AE99" s="477"/>
      <c r="AF99" s="478"/>
      <c r="AG99" s="466"/>
      <c r="AH99" s="467"/>
      <c r="AI99" s="467"/>
      <c r="AJ99" s="467"/>
      <c r="AK99" s="467"/>
      <c r="AL99" s="467"/>
      <c r="AM99" s="468"/>
      <c r="AN99" s="464" t="s">
        <v>55</v>
      </c>
      <c r="AO99" s="465"/>
      <c r="AQ99" s="88" t="str">
        <f>IF(AND(G99&lt;&gt;"",AG99=0),"※『受給（見込）額（2020年額）』が未入力です。","")</f>
        <v/>
      </c>
    </row>
    <row r="100" spans="1:43" ht="8.25" customHeight="1" x14ac:dyDescent="0.15">
      <c r="A100" s="5"/>
      <c r="B100" s="497" t="s">
        <v>335</v>
      </c>
      <c r="C100" s="175" t="s">
        <v>62</v>
      </c>
      <c r="D100" s="175"/>
      <c r="E100" s="175" t="s">
        <v>28</v>
      </c>
      <c r="F100" s="175"/>
      <c r="G100" s="175"/>
      <c r="H100" s="175"/>
      <c r="I100" s="175"/>
      <c r="J100" s="175" t="s">
        <v>37</v>
      </c>
      <c r="K100" s="175"/>
      <c r="L100" s="176" t="s">
        <v>86</v>
      </c>
      <c r="M100" s="176"/>
      <c r="N100" s="175" t="s">
        <v>63</v>
      </c>
      <c r="O100" s="175"/>
      <c r="P100" s="175"/>
      <c r="Q100" s="175"/>
      <c r="R100" s="175"/>
      <c r="S100" s="175"/>
      <c r="T100" s="175"/>
      <c r="U100" s="175"/>
      <c r="V100" s="175"/>
      <c r="W100" s="175"/>
      <c r="X100" s="175"/>
      <c r="Y100" s="175"/>
      <c r="Z100" s="175"/>
      <c r="AA100" s="175"/>
      <c r="AB100" s="175"/>
      <c r="AC100" s="175" t="s">
        <v>61</v>
      </c>
      <c r="AD100" s="175"/>
      <c r="AE100" s="175"/>
      <c r="AF100" s="304" t="s">
        <v>334</v>
      </c>
      <c r="AG100" s="304"/>
      <c r="AH100" s="304"/>
      <c r="AI100" s="304"/>
      <c r="AJ100" s="304"/>
      <c r="AK100" s="304"/>
      <c r="AL100" s="304"/>
      <c r="AM100" s="304"/>
      <c r="AN100" s="304"/>
      <c r="AO100" s="305"/>
    </row>
    <row r="101" spans="1:43" ht="8.25" customHeight="1" x14ac:dyDescent="0.15">
      <c r="A101" s="5"/>
      <c r="B101" s="497"/>
      <c r="C101" s="175"/>
      <c r="D101" s="175"/>
      <c r="E101" s="175"/>
      <c r="F101" s="175"/>
      <c r="G101" s="175"/>
      <c r="H101" s="175"/>
      <c r="I101" s="175"/>
      <c r="J101" s="175"/>
      <c r="K101" s="175"/>
      <c r="L101" s="176"/>
      <c r="M101" s="176"/>
      <c r="N101" s="175"/>
      <c r="O101" s="175"/>
      <c r="P101" s="175"/>
      <c r="Q101" s="175"/>
      <c r="R101" s="175"/>
      <c r="S101" s="175"/>
      <c r="T101" s="175"/>
      <c r="U101" s="175"/>
      <c r="V101" s="175"/>
      <c r="W101" s="175"/>
      <c r="X101" s="175"/>
      <c r="Y101" s="175"/>
      <c r="Z101" s="175"/>
      <c r="AA101" s="175"/>
      <c r="AB101" s="175"/>
      <c r="AC101" s="175"/>
      <c r="AD101" s="175"/>
      <c r="AE101" s="175"/>
      <c r="AF101" s="323" t="s">
        <v>58</v>
      </c>
      <c r="AG101" s="323"/>
      <c r="AH101" s="323"/>
      <c r="AI101" s="323"/>
      <c r="AJ101" s="323"/>
      <c r="AK101" s="323"/>
      <c r="AL101" s="324"/>
      <c r="AM101" s="421" t="s">
        <v>56</v>
      </c>
      <c r="AN101" s="422"/>
      <c r="AO101" s="423"/>
      <c r="AQ101" s="415" t="str">
        <f>IF(OR(AND(E103&lt;&gt;"",C103=""),AND(E105&lt;&gt;"",C105=""),AND(E107&lt;&gt;"",C107=""),AND(E109&lt;&gt;"",C109="")),"※就学者の『続柄』が未入力です。","")</f>
        <v/>
      </c>
    </row>
    <row r="102" spans="1:43" ht="8.25" customHeight="1" x14ac:dyDescent="0.15">
      <c r="A102" s="5"/>
      <c r="B102" s="497"/>
      <c r="C102" s="175"/>
      <c r="D102" s="175"/>
      <c r="E102" s="175"/>
      <c r="F102" s="175"/>
      <c r="G102" s="175"/>
      <c r="H102" s="175"/>
      <c r="I102" s="175"/>
      <c r="J102" s="175"/>
      <c r="K102" s="175"/>
      <c r="L102" s="176"/>
      <c r="M102" s="176"/>
      <c r="N102" s="175"/>
      <c r="O102" s="175"/>
      <c r="P102" s="175"/>
      <c r="Q102" s="175"/>
      <c r="R102" s="175"/>
      <c r="S102" s="175"/>
      <c r="T102" s="175"/>
      <c r="U102" s="175"/>
      <c r="V102" s="175"/>
      <c r="W102" s="175"/>
      <c r="X102" s="175"/>
      <c r="Y102" s="175"/>
      <c r="Z102" s="175"/>
      <c r="AA102" s="175"/>
      <c r="AB102" s="175"/>
      <c r="AC102" s="175"/>
      <c r="AD102" s="175"/>
      <c r="AE102" s="175"/>
      <c r="AF102" s="425" t="s">
        <v>60</v>
      </c>
      <c r="AG102" s="425"/>
      <c r="AH102" s="472"/>
      <c r="AI102" s="320" t="s">
        <v>59</v>
      </c>
      <c r="AJ102" s="321"/>
      <c r="AK102" s="321"/>
      <c r="AL102" s="322"/>
      <c r="AM102" s="424" t="s">
        <v>57</v>
      </c>
      <c r="AN102" s="425"/>
      <c r="AO102" s="426"/>
      <c r="AQ102" s="415"/>
    </row>
    <row r="103" spans="1:43" ht="12" customHeight="1" x14ac:dyDescent="0.15">
      <c r="A103" s="5"/>
      <c r="B103" s="497"/>
      <c r="C103" s="174"/>
      <c r="D103" s="174"/>
      <c r="E103" s="174"/>
      <c r="F103" s="174"/>
      <c r="G103" s="174"/>
      <c r="H103" s="174"/>
      <c r="I103" s="174"/>
      <c r="J103" s="174"/>
      <c r="K103" s="174"/>
      <c r="L103" s="177" t="s">
        <v>321</v>
      </c>
      <c r="M103" s="177"/>
      <c r="N103" s="260" t="s">
        <v>246</v>
      </c>
      <c r="O103" s="260"/>
      <c r="P103" s="260"/>
      <c r="Q103" s="260"/>
      <c r="R103" s="260"/>
      <c r="S103" s="260"/>
      <c r="T103" s="260"/>
      <c r="U103" s="260"/>
      <c r="V103" s="260"/>
      <c r="W103" s="260"/>
      <c r="X103" s="260"/>
      <c r="Y103" s="260"/>
      <c r="Z103" s="260"/>
      <c r="AA103" s="260"/>
      <c r="AB103" s="260"/>
      <c r="AC103" s="189" t="s">
        <v>204</v>
      </c>
      <c r="AD103" s="189"/>
      <c r="AE103" s="189"/>
      <c r="AF103" s="189" t="s">
        <v>206</v>
      </c>
      <c r="AG103" s="189"/>
      <c r="AH103" s="189"/>
      <c r="AI103" s="189" t="s">
        <v>206</v>
      </c>
      <c r="AJ103" s="189"/>
      <c r="AK103" s="189"/>
      <c r="AL103" s="189"/>
      <c r="AM103" s="265"/>
      <c r="AN103" s="261"/>
      <c r="AO103" s="262"/>
      <c r="AQ103" s="88" t="str">
        <f>IF(OR(AND(E103&lt;&gt;"",J103=""),AND(E105&lt;&gt;"",J105=""),AND(E107&lt;&gt;"",J107=""),AND(E109&lt;&gt;"",J109="")),"※就学者の『年齢』が未入力です。","")</f>
        <v/>
      </c>
    </row>
    <row r="104" spans="1:43" ht="12.75" customHeight="1" x14ac:dyDescent="0.15">
      <c r="A104" s="5"/>
      <c r="B104" s="497"/>
      <c r="C104" s="174"/>
      <c r="D104" s="174"/>
      <c r="E104" s="174"/>
      <c r="F104" s="174"/>
      <c r="G104" s="174"/>
      <c r="H104" s="174"/>
      <c r="I104" s="174"/>
      <c r="J104" s="174"/>
      <c r="K104" s="174"/>
      <c r="L104" s="177"/>
      <c r="M104" s="177"/>
      <c r="N104" s="263" t="s">
        <v>64</v>
      </c>
      <c r="O104" s="264"/>
      <c r="P104" s="301"/>
      <c r="Q104" s="301"/>
      <c r="R104" s="302"/>
      <c r="S104" s="302"/>
      <c r="T104" s="302"/>
      <c r="U104" s="303"/>
      <c r="V104" s="102" t="s">
        <v>250</v>
      </c>
      <c r="W104" s="93"/>
      <c r="X104" s="479" t="s">
        <v>193</v>
      </c>
      <c r="Y104" s="480"/>
      <c r="Z104" s="501"/>
      <c r="AA104" s="501"/>
      <c r="AB104" s="50" t="s">
        <v>65</v>
      </c>
      <c r="AC104" s="189"/>
      <c r="AD104" s="189"/>
      <c r="AE104" s="189"/>
      <c r="AF104" s="189"/>
      <c r="AG104" s="189"/>
      <c r="AH104" s="189"/>
      <c r="AI104" s="189"/>
      <c r="AJ104" s="189"/>
      <c r="AK104" s="189"/>
      <c r="AL104" s="189"/>
      <c r="AM104" s="265"/>
      <c r="AN104" s="261"/>
      <c r="AO104" s="262"/>
      <c r="AQ104" s="88" t="str">
        <f>IF(OR(AND(E103&lt;&gt;"",L103="国立　　　公立　　　私立"),AND(E105&lt;&gt;"",L105="国立　　　公立　　　私立"),AND(E107&lt;&gt;"",L107="国立　　　公立　　　私立"),AND(E109&lt;&gt;"",L109="国立　　　公立　　　私立")),"※『設置区分』を選択してください。","")</f>
        <v/>
      </c>
    </row>
    <row r="105" spans="1:43" ht="12" customHeight="1" x14ac:dyDescent="0.15">
      <c r="A105" s="5"/>
      <c r="B105" s="497"/>
      <c r="C105" s="174"/>
      <c r="D105" s="174"/>
      <c r="E105" s="174"/>
      <c r="F105" s="174"/>
      <c r="G105" s="174"/>
      <c r="H105" s="174"/>
      <c r="I105" s="174"/>
      <c r="J105" s="174"/>
      <c r="K105" s="174"/>
      <c r="L105" s="177" t="s">
        <v>203</v>
      </c>
      <c r="M105" s="177"/>
      <c r="N105" s="260" t="s">
        <v>246</v>
      </c>
      <c r="O105" s="260"/>
      <c r="P105" s="260"/>
      <c r="Q105" s="260"/>
      <c r="R105" s="260"/>
      <c r="S105" s="260"/>
      <c r="T105" s="260"/>
      <c r="U105" s="260"/>
      <c r="V105" s="260"/>
      <c r="W105" s="260"/>
      <c r="X105" s="260"/>
      <c r="Y105" s="260"/>
      <c r="Z105" s="260"/>
      <c r="AA105" s="260"/>
      <c r="AB105" s="260"/>
      <c r="AC105" s="189" t="s">
        <v>204</v>
      </c>
      <c r="AD105" s="189"/>
      <c r="AE105" s="189"/>
      <c r="AF105" s="189" t="s">
        <v>206</v>
      </c>
      <c r="AG105" s="189"/>
      <c r="AH105" s="189"/>
      <c r="AI105" s="189" t="s">
        <v>206</v>
      </c>
      <c r="AJ105" s="189"/>
      <c r="AK105" s="189"/>
      <c r="AL105" s="189"/>
      <c r="AM105" s="265"/>
      <c r="AN105" s="261"/>
      <c r="AO105" s="262"/>
      <c r="AQ105" s="88" t="str">
        <f>IF(OR(AND(E103&lt;&gt;"",N103="小学校　中学校　高校　大学　高専　専修学校（高等課程）　専修学校（専門課程）"),AND(E105&lt;&gt;"",N105="小学校　中学校　高校　大学　高専　専修学校（高等課程）　専修学校（専門課程）"),AND(E107&lt;&gt;"",N107="小学校　中学校　高校　大学　高専　専修学校（高等課程）　専修学校（専門課程）"),AND(E109&lt;&gt;"",N109="小学校　中学校　高校　大学　高専　専修学校（高等課程）　専修学校（専門課程）")),"※『学校区分』を選択してください。","")</f>
        <v/>
      </c>
    </row>
    <row r="106" spans="1:43" ht="12.75" customHeight="1" x14ac:dyDescent="0.15">
      <c r="A106" s="5"/>
      <c r="B106" s="497"/>
      <c r="C106" s="174"/>
      <c r="D106" s="174"/>
      <c r="E106" s="174"/>
      <c r="F106" s="174"/>
      <c r="G106" s="174"/>
      <c r="H106" s="174"/>
      <c r="I106" s="174"/>
      <c r="J106" s="174"/>
      <c r="K106" s="174"/>
      <c r="L106" s="177"/>
      <c r="M106" s="177"/>
      <c r="N106" s="263" t="s">
        <v>64</v>
      </c>
      <c r="O106" s="264"/>
      <c r="P106" s="301"/>
      <c r="Q106" s="301"/>
      <c r="R106" s="302"/>
      <c r="S106" s="302"/>
      <c r="T106" s="302"/>
      <c r="U106" s="303"/>
      <c r="V106" s="102" t="s">
        <v>250</v>
      </c>
      <c r="W106" s="93"/>
      <c r="X106" s="479" t="s">
        <v>193</v>
      </c>
      <c r="Y106" s="480"/>
      <c r="Z106" s="501"/>
      <c r="AA106" s="501"/>
      <c r="AB106" s="50" t="s">
        <v>65</v>
      </c>
      <c r="AC106" s="189"/>
      <c r="AD106" s="189"/>
      <c r="AE106" s="189"/>
      <c r="AF106" s="189"/>
      <c r="AG106" s="189"/>
      <c r="AH106" s="189"/>
      <c r="AI106" s="189"/>
      <c r="AJ106" s="189"/>
      <c r="AK106" s="189"/>
      <c r="AL106" s="189"/>
      <c r="AM106" s="265"/>
      <c r="AN106" s="261"/>
      <c r="AO106" s="262"/>
      <c r="AQ106" s="88" t="str">
        <f>IF(OR(AND(E103&lt;&gt;"",P104=""),AND(E105&lt;&gt;"",P106=""),AND(E107&lt;&gt;"",P108=""),AND(E109&lt;&gt;"",P110="")),"※『学校名』が未入力です。","")</f>
        <v/>
      </c>
    </row>
    <row r="107" spans="1:43" ht="12" customHeight="1" x14ac:dyDescent="0.15">
      <c r="A107" s="5"/>
      <c r="B107" s="497"/>
      <c r="C107" s="174"/>
      <c r="D107" s="174"/>
      <c r="E107" s="174"/>
      <c r="F107" s="174"/>
      <c r="G107" s="174"/>
      <c r="H107" s="174"/>
      <c r="I107" s="174"/>
      <c r="J107" s="174"/>
      <c r="K107" s="174"/>
      <c r="L107" s="177" t="s">
        <v>203</v>
      </c>
      <c r="M107" s="177"/>
      <c r="N107" s="260" t="s">
        <v>246</v>
      </c>
      <c r="O107" s="260"/>
      <c r="P107" s="260"/>
      <c r="Q107" s="260"/>
      <c r="R107" s="260"/>
      <c r="S107" s="260"/>
      <c r="T107" s="260"/>
      <c r="U107" s="260"/>
      <c r="V107" s="260"/>
      <c r="W107" s="260"/>
      <c r="X107" s="260"/>
      <c r="Y107" s="260"/>
      <c r="Z107" s="260"/>
      <c r="AA107" s="260"/>
      <c r="AB107" s="260"/>
      <c r="AC107" s="189" t="s">
        <v>204</v>
      </c>
      <c r="AD107" s="189"/>
      <c r="AE107" s="189"/>
      <c r="AF107" s="189" t="s">
        <v>207</v>
      </c>
      <c r="AG107" s="189"/>
      <c r="AH107" s="189"/>
      <c r="AI107" s="189" t="s">
        <v>207</v>
      </c>
      <c r="AJ107" s="189"/>
      <c r="AK107" s="189"/>
      <c r="AL107" s="189"/>
      <c r="AM107" s="265"/>
      <c r="AN107" s="261"/>
      <c r="AO107" s="262"/>
      <c r="AQ107" s="88" t="str">
        <f>IF(OR(AND(E103&lt;&gt;"",W104=""),AND(E105&lt;&gt;"",W106=""),AND(E107&lt;&gt;"",W108=""),AND(E109&lt;&gt;"",W110="")),"※『入学年度』が未入力です。","")</f>
        <v/>
      </c>
    </row>
    <row r="108" spans="1:43" ht="12.75" customHeight="1" x14ac:dyDescent="0.15">
      <c r="A108" s="5"/>
      <c r="B108" s="497"/>
      <c r="C108" s="174"/>
      <c r="D108" s="174"/>
      <c r="E108" s="174"/>
      <c r="F108" s="174"/>
      <c r="G108" s="174"/>
      <c r="H108" s="174"/>
      <c r="I108" s="174"/>
      <c r="J108" s="174"/>
      <c r="K108" s="174"/>
      <c r="L108" s="177"/>
      <c r="M108" s="177"/>
      <c r="N108" s="263" t="s">
        <v>64</v>
      </c>
      <c r="O108" s="264"/>
      <c r="P108" s="301"/>
      <c r="Q108" s="301"/>
      <c r="R108" s="302"/>
      <c r="S108" s="302"/>
      <c r="T108" s="302"/>
      <c r="U108" s="303"/>
      <c r="V108" s="102" t="s">
        <v>250</v>
      </c>
      <c r="W108" s="93"/>
      <c r="X108" s="485" t="s">
        <v>193</v>
      </c>
      <c r="Y108" s="485"/>
      <c r="Z108" s="501"/>
      <c r="AA108" s="501"/>
      <c r="AB108" s="50" t="s">
        <v>65</v>
      </c>
      <c r="AC108" s="189"/>
      <c r="AD108" s="189"/>
      <c r="AE108" s="189"/>
      <c r="AF108" s="189"/>
      <c r="AG108" s="189"/>
      <c r="AH108" s="189"/>
      <c r="AI108" s="189"/>
      <c r="AJ108" s="189"/>
      <c r="AK108" s="189"/>
      <c r="AL108" s="189"/>
      <c r="AM108" s="265"/>
      <c r="AN108" s="261"/>
      <c r="AO108" s="262"/>
      <c r="AQ108" s="88" t="str">
        <f>IF(OR(AND(E103&lt;&gt;"",Z104=""),AND(E105&lt;&gt;"",Z106=""),AND(E107&lt;&gt;"",Z108=""),AND(E109&lt;&gt;"",Z110="")),"※『学年』が未入力です。","")</f>
        <v/>
      </c>
    </row>
    <row r="109" spans="1:43" ht="12" customHeight="1" x14ac:dyDescent="0.15">
      <c r="A109" s="5"/>
      <c r="B109" s="497"/>
      <c r="C109" s="174"/>
      <c r="D109" s="174"/>
      <c r="E109" s="174"/>
      <c r="F109" s="174"/>
      <c r="G109" s="174"/>
      <c r="H109" s="174"/>
      <c r="I109" s="174"/>
      <c r="J109" s="174"/>
      <c r="K109" s="174"/>
      <c r="L109" s="177" t="s">
        <v>203</v>
      </c>
      <c r="M109" s="177"/>
      <c r="N109" s="260" t="s">
        <v>246</v>
      </c>
      <c r="O109" s="260"/>
      <c r="P109" s="260"/>
      <c r="Q109" s="260"/>
      <c r="R109" s="260"/>
      <c r="S109" s="260"/>
      <c r="T109" s="260"/>
      <c r="U109" s="260"/>
      <c r="V109" s="260"/>
      <c r="W109" s="260"/>
      <c r="X109" s="260"/>
      <c r="Y109" s="260"/>
      <c r="Z109" s="260"/>
      <c r="AA109" s="260"/>
      <c r="AB109" s="260"/>
      <c r="AC109" s="189" t="s">
        <v>204</v>
      </c>
      <c r="AD109" s="189"/>
      <c r="AE109" s="189"/>
      <c r="AF109" s="189" t="s">
        <v>206</v>
      </c>
      <c r="AG109" s="189"/>
      <c r="AH109" s="189"/>
      <c r="AI109" s="189" t="s">
        <v>206</v>
      </c>
      <c r="AJ109" s="189"/>
      <c r="AK109" s="189"/>
      <c r="AL109" s="189"/>
      <c r="AM109" s="265"/>
      <c r="AN109" s="261"/>
      <c r="AO109" s="262"/>
      <c r="AQ109" s="88" t="str">
        <f>IF(OR(AND(E103&lt;&gt;"",AC103="自宅　　　　　　　自宅外"),AND(E105&lt;&gt;"",AC105="自宅　　　　　　　自宅外"),AND(E107&lt;&gt;"",AC107="自宅　　　　　　　自宅外"),AND(E109&lt;&gt;"",AC109="自宅　　　　　　　自宅外")),"※『通学区分』の「自宅」または「自宅外」を選択してください。","")</f>
        <v/>
      </c>
    </row>
    <row r="110" spans="1:43" ht="12.75" customHeight="1" thickBot="1" x14ac:dyDescent="0.2">
      <c r="A110" s="5"/>
      <c r="B110" s="498"/>
      <c r="C110" s="174"/>
      <c r="D110" s="174"/>
      <c r="E110" s="174"/>
      <c r="F110" s="174"/>
      <c r="G110" s="174"/>
      <c r="H110" s="174"/>
      <c r="I110" s="174"/>
      <c r="J110" s="174"/>
      <c r="K110" s="174"/>
      <c r="L110" s="177"/>
      <c r="M110" s="177"/>
      <c r="N110" s="298" t="s">
        <v>64</v>
      </c>
      <c r="O110" s="299"/>
      <c r="P110" s="301"/>
      <c r="Q110" s="301"/>
      <c r="R110" s="302"/>
      <c r="S110" s="302"/>
      <c r="T110" s="302"/>
      <c r="U110" s="303"/>
      <c r="V110" s="102" t="s">
        <v>250</v>
      </c>
      <c r="W110" s="93"/>
      <c r="X110" s="483" t="s">
        <v>193</v>
      </c>
      <c r="Y110" s="484"/>
      <c r="Z110" s="501"/>
      <c r="AA110" s="501"/>
      <c r="AB110" s="51" t="s">
        <v>65</v>
      </c>
      <c r="AC110" s="189"/>
      <c r="AD110" s="189"/>
      <c r="AE110" s="189"/>
      <c r="AF110" s="189"/>
      <c r="AG110" s="189"/>
      <c r="AH110" s="189"/>
      <c r="AI110" s="189"/>
      <c r="AJ110" s="189"/>
      <c r="AK110" s="189"/>
      <c r="AL110" s="189"/>
      <c r="AM110" s="266"/>
      <c r="AN110" s="267"/>
      <c r="AO110" s="268"/>
      <c r="AQ110" s="88" t="str">
        <f>IF(OR(AND(E103&lt;&gt;"",OR(N103="大学",N103="高専"),L103="国立",OR(AF103="無・全免・　　　　半免・一部",AI103="無・全免・　　　　半免・一部")),AND(E105&lt;&gt;"",OR(N105="大学",N105="高専"),L105="国立",OR(AF105="無・全免・　　　　半免・一部",AI105="無・全免・　　　　半免・一部")),AND(E107&lt;&gt;"",OR(N107="大学",N107="高専"),L107="国立",OR(AF107="無・全免・　　　　半免・一部",AI107="無・全免・　　　　半免・一部")),AND(E109&lt;&gt;"",OR(N109="大学",N109="高専"),L109="国立",OR(AF109="無・全免・　　　　半免・一部",AI109="無・全免・　　　　半免・一部"))),"※2020年度の『授業料免除状況』を選択してください。",IF(OR(AND(AF103&lt;&gt;"無・全免・　　　　半免・一部",AI103&lt;&gt;"無・全免・　　　　半免・一部",OR(AF103&lt;&gt;"無",AI103&lt;&gt;"無"),AO103=""),AND(AF105&lt;&gt;"無・全免・　　　　半免・一部",AI105&lt;&gt;"無・全免・　　　　半免・一部",OR(AF105&lt;&gt;"無",AI105&lt;&gt;"無"),AO105=""),AND(AF107&lt;&gt;"無・全免・　　　　半免・一部",AI107&lt;&gt;"無・全免・　　　　半免・一部",OR(AF107&lt;&gt;"無",AI107&lt;&gt;"無"),AO107=""),AND(AF109&lt;&gt;"無・全免・　　　　半免・一部",AI109&lt;&gt;"無・全免・　　　　半免・一部",OR(AF109&lt;&gt;"無",AI109&lt;&gt;"無"),AO109="")),"※2020年度の『授業料年額』を入力してください",""))</f>
        <v/>
      </c>
    </row>
    <row r="111" spans="1:43" ht="10.5" customHeight="1" thickBot="1" x14ac:dyDescent="0.2">
      <c r="A111" s="5"/>
      <c r="B111" s="407" t="s">
        <v>66</v>
      </c>
      <c r="C111" s="378" t="s">
        <v>215</v>
      </c>
      <c r="D111" s="378"/>
      <c r="E111" s="378"/>
      <c r="F111" s="378"/>
      <c r="G111" s="378"/>
      <c r="H111" s="378"/>
      <c r="I111" s="504" t="s">
        <v>67</v>
      </c>
      <c r="J111" s="502"/>
      <c r="K111" s="503"/>
      <c r="L111" s="503"/>
      <c r="M111" s="503"/>
      <c r="N111" s="62" t="s">
        <v>32</v>
      </c>
      <c r="O111" s="63" t="s">
        <v>70</v>
      </c>
      <c r="P111" s="503" t="s">
        <v>307</v>
      </c>
      <c r="Q111" s="503"/>
      <c r="R111" s="503"/>
      <c r="S111" s="503"/>
      <c r="T111" s="503"/>
      <c r="U111" s="503"/>
      <c r="V111" s="503"/>
      <c r="W111" s="503"/>
      <c r="X111" s="503"/>
      <c r="Y111" s="62"/>
      <c r="Z111" s="502" t="s">
        <v>69</v>
      </c>
      <c r="AA111" s="502"/>
      <c r="AB111" s="502"/>
      <c r="AC111" s="502"/>
      <c r="AD111" s="502"/>
      <c r="AE111" s="471" t="s">
        <v>68</v>
      </c>
      <c r="AF111" s="471"/>
      <c r="AG111" s="471"/>
      <c r="AH111" s="471"/>
      <c r="AI111" s="64"/>
      <c r="AJ111" s="257" t="s">
        <v>71</v>
      </c>
      <c r="AK111" s="257"/>
      <c r="AL111" s="257"/>
      <c r="AM111" s="257"/>
      <c r="AN111" s="257"/>
      <c r="AO111" s="257"/>
      <c r="AQ111" s="88" t="str">
        <f>IF(AND(リスト!E2=TRUE,AND(申請書!K111="",申請書!K112="")),"※障害者の『続柄』を入力してください。","")</f>
        <v/>
      </c>
    </row>
    <row r="112" spans="1:43" ht="10.5" customHeight="1" thickBot="1" x14ac:dyDescent="0.2">
      <c r="A112" s="5"/>
      <c r="B112" s="408"/>
      <c r="C112" s="378"/>
      <c r="D112" s="378"/>
      <c r="E112" s="378"/>
      <c r="F112" s="378"/>
      <c r="G112" s="378"/>
      <c r="H112" s="378"/>
      <c r="I112" s="325" t="s">
        <v>67</v>
      </c>
      <c r="J112" s="259"/>
      <c r="K112" s="326"/>
      <c r="L112" s="326"/>
      <c r="M112" s="326"/>
      <c r="N112" s="65" t="s">
        <v>32</v>
      </c>
      <c r="O112" s="66" t="s">
        <v>70</v>
      </c>
      <c r="P112" s="326" t="s">
        <v>259</v>
      </c>
      <c r="Q112" s="326"/>
      <c r="R112" s="326"/>
      <c r="S112" s="326"/>
      <c r="T112" s="326"/>
      <c r="U112" s="326"/>
      <c r="V112" s="326"/>
      <c r="W112" s="326"/>
      <c r="X112" s="326"/>
      <c r="Y112" s="65"/>
      <c r="Z112" s="259" t="s">
        <v>69</v>
      </c>
      <c r="AA112" s="259"/>
      <c r="AB112" s="259"/>
      <c r="AC112" s="259"/>
      <c r="AD112" s="259"/>
      <c r="AE112" s="300" t="s">
        <v>68</v>
      </c>
      <c r="AF112" s="300"/>
      <c r="AG112" s="300"/>
      <c r="AH112" s="300"/>
      <c r="AI112" s="67"/>
      <c r="AJ112" s="257"/>
      <c r="AK112" s="257"/>
      <c r="AL112" s="257"/>
      <c r="AM112" s="257"/>
      <c r="AN112" s="257"/>
      <c r="AO112" s="257"/>
      <c r="AQ112" s="88" t="str">
        <f>IF(OR(AND(K111&lt;&gt;"",OR(P111="障害者・要介護3以上",AE111="有・無")),AND(K112&lt;&gt;"",OR(P112="障害者・要介護3以上",AE112="有・無"))),"※『障害者』または『要介護3以上』のいずれかを選択し、『障害者年金』の有無を選択してください。","")</f>
        <v/>
      </c>
    </row>
    <row r="113" spans="1:45" ht="10.5" customHeight="1" thickBot="1" x14ac:dyDescent="0.2">
      <c r="A113" s="5"/>
      <c r="B113" s="408"/>
      <c r="C113" s="386" t="s">
        <v>216</v>
      </c>
      <c r="D113" s="386"/>
      <c r="E113" s="386"/>
      <c r="F113" s="386"/>
      <c r="G113" s="386"/>
      <c r="H113" s="386"/>
      <c r="I113" s="388" t="s">
        <v>67</v>
      </c>
      <c r="J113" s="387"/>
      <c r="K113" s="389"/>
      <c r="L113" s="389"/>
      <c r="M113" s="389"/>
      <c r="N113" s="58" t="s">
        <v>32</v>
      </c>
      <c r="O113" s="387" t="s">
        <v>72</v>
      </c>
      <c r="P113" s="387"/>
      <c r="Q113" s="75"/>
      <c r="R113" s="389"/>
      <c r="S113" s="389"/>
      <c r="T113" s="389"/>
      <c r="U113" s="389"/>
      <c r="V113" s="389"/>
      <c r="W113" s="389"/>
      <c r="X113" s="389"/>
      <c r="Y113" s="389"/>
      <c r="Z113" s="389"/>
      <c r="AA113" s="389"/>
      <c r="AB113" s="58" t="s">
        <v>32</v>
      </c>
      <c r="AC113" s="58"/>
      <c r="AD113" s="58"/>
      <c r="AE113" s="58"/>
      <c r="AF113" s="58"/>
      <c r="AG113" s="58"/>
      <c r="AH113" s="58"/>
      <c r="AI113" s="68"/>
      <c r="AJ113" s="257" t="s">
        <v>76</v>
      </c>
      <c r="AK113" s="257"/>
      <c r="AL113" s="257"/>
      <c r="AM113" s="257"/>
      <c r="AN113" s="257"/>
      <c r="AO113" s="257"/>
      <c r="AQ113" s="88" t="str">
        <f>IF(AND(リスト!E3=TRUE,AND(OR(K113="",R113=""),OR(K115="",R115=""))),"※長期療養者の『続柄』及び『氏名』を入力してください。",IF(OR(AND(K113&lt;&gt;"",R113=""),AND(K115&lt;&gt;"",R115="")),"※長期療養者の『氏名』を入力してください。",""))</f>
        <v/>
      </c>
    </row>
    <row r="114" spans="1:45" ht="10.5" customHeight="1" thickBot="1" x14ac:dyDescent="0.2">
      <c r="A114" s="5"/>
      <c r="B114" s="408"/>
      <c r="C114" s="386"/>
      <c r="D114" s="386"/>
      <c r="E114" s="386"/>
      <c r="F114" s="386"/>
      <c r="G114" s="386"/>
      <c r="H114" s="386"/>
      <c r="I114" s="392" t="s">
        <v>73</v>
      </c>
      <c r="J114" s="393"/>
      <c r="K114" s="393"/>
      <c r="L114" s="391"/>
      <c r="M114" s="391"/>
      <c r="N114" s="80" t="s">
        <v>26</v>
      </c>
      <c r="O114" s="391"/>
      <c r="P114" s="391"/>
      <c r="Q114" s="391"/>
      <c r="R114" s="80" t="s">
        <v>74</v>
      </c>
      <c r="S114" s="80"/>
      <c r="T114" s="80"/>
      <c r="U114" s="80"/>
      <c r="V114" s="80" t="s">
        <v>75</v>
      </c>
      <c r="W114" s="80"/>
      <c r="X114" s="80"/>
      <c r="Y114" s="80" t="s">
        <v>44</v>
      </c>
      <c r="Z114" s="390"/>
      <c r="AA114" s="390"/>
      <c r="AB114" s="390"/>
      <c r="AC114" s="390"/>
      <c r="AD114" s="390"/>
      <c r="AE114" s="390"/>
      <c r="AF114" s="80" t="s">
        <v>55</v>
      </c>
      <c r="AG114" s="80"/>
      <c r="AH114" s="80"/>
      <c r="AI114" s="81"/>
      <c r="AJ114" s="257"/>
      <c r="AK114" s="257"/>
      <c r="AL114" s="257"/>
      <c r="AM114" s="257"/>
      <c r="AN114" s="257"/>
      <c r="AO114" s="257"/>
      <c r="AQ114" s="88" t="str">
        <f>IF(OR(AND(K113&lt;&gt;"",OR(L114="",O114="",Z114="")),AND(K115&lt;&gt;"",OR(L116="",O116="",Z116=""))),"※『療養期間』及び『療養費』を入力してください。","")</f>
        <v/>
      </c>
    </row>
    <row r="115" spans="1:45" ht="10.5" customHeight="1" thickBot="1" x14ac:dyDescent="0.2">
      <c r="A115" s="5"/>
      <c r="B115" s="408"/>
      <c r="C115" s="386"/>
      <c r="D115" s="386"/>
      <c r="E115" s="386"/>
      <c r="F115" s="386"/>
      <c r="G115" s="386"/>
      <c r="H115" s="386"/>
      <c r="I115" s="381" t="s">
        <v>67</v>
      </c>
      <c r="J115" s="382"/>
      <c r="K115" s="383"/>
      <c r="L115" s="383"/>
      <c r="M115" s="383"/>
      <c r="N115" s="49" t="s">
        <v>32</v>
      </c>
      <c r="O115" s="382" t="s">
        <v>72</v>
      </c>
      <c r="P115" s="382"/>
      <c r="Q115" s="71"/>
      <c r="R115" s="383"/>
      <c r="S115" s="383"/>
      <c r="T115" s="383"/>
      <c r="U115" s="383"/>
      <c r="V115" s="383"/>
      <c r="W115" s="383"/>
      <c r="X115" s="383"/>
      <c r="Y115" s="383"/>
      <c r="Z115" s="383"/>
      <c r="AA115" s="383"/>
      <c r="AB115" s="49" t="s">
        <v>32</v>
      </c>
      <c r="AC115" s="49"/>
      <c r="AD115" s="49"/>
      <c r="AE115" s="49"/>
      <c r="AF115" s="49"/>
      <c r="AG115" s="49"/>
      <c r="AH115" s="49"/>
      <c r="AI115" s="69"/>
      <c r="AJ115" s="257"/>
      <c r="AK115" s="257"/>
      <c r="AL115" s="257"/>
      <c r="AM115" s="257"/>
      <c r="AN115" s="257"/>
      <c r="AO115" s="257"/>
    </row>
    <row r="116" spans="1:45" ht="10.5" customHeight="1" thickBot="1" x14ac:dyDescent="0.2">
      <c r="A116" s="5"/>
      <c r="B116" s="408"/>
      <c r="C116" s="386"/>
      <c r="D116" s="386"/>
      <c r="E116" s="386"/>
      <c r="F116" s="386"/>
      <c r="G116" s="386"/>
      <c r="H116" s="386"/>
      <c r="I116" s="384" t="s">
        <v>73</v>
      </c>
      <c r="J116" s="385"/>
      <c r="K116" s="385"/>
      <c r="L116" s="292"/>
      <c r="M116" s="292"/>
      <c r="N116" s="60" t="s">
        <v>26</v>
      </c>
      <c r="O116" s="383"/>
      <c r="P116" s="383"/>
      <c r="Q116" s="383"/>
      <c r="R116" s="60" t="s">
        <v>74</v>
      </c>
      <c r="S116" s="60"/>
      <c r="T116" s="60"/>
      <c r="U116" s="60"/>
      <c r="V116" s="60" t="s">
        <v>75</v>
      </c>
      <c r="W116" s="60"/>
      <c r="X116" s="60"/>
      <c r="Y116" s="60" t="s">
        <v>44</v>
      </c>
      <c r="Z116" s="258"/>
      <c r="AA116" s="258"/>
      <c r="AB116" s="258"/>
      <c r="AC116" s="258"/>
      <c r="AD116" s="258"/>
      <c r="AE116" s="258"/>
      <c r="AF116" s="60" t="s">
        <v>55</v>
      </c>
      <c r="AG116" s="60"/>
      <c r="AH116" s="60"/>
      <c r="AI116" s="70"/>
      <c r="AJ116" s="257"/>
      <c r="AK116" s="257"/>
      <c r="AL116" s="257"/>
      <c r="AM116" s="257"/>
      <c r="AN116" s="257"/>
      <c r="AO116" s="257"/>
    </row>
    <row r="117" spans="1:45" ht="10.5" customHeight="1" thickBot="1" x14ac:dyDescent="0.2">
      <c r="A117" s="5"/>
      <c r="B117" s="408"/>
      <c r="C117" s="269" t="s">
        <v>217</v>
      </c>
      <c r="D117" s="269"/>
      <c r="E117" s="269"/>
      <c r="F117" s="269"/>
      <c r="G117" s="269"/>
      <c r="H117" s="269"/>
      <c r="I117" s="379" t="s">
        <v>219</v>
      </c>
      <c r="J117" s="380"/>
      <c r="K117" s="380"/>
      <c r="L117" s="380"/>
      <c r="M117" s="380"/>
      <c r="N117" s="389"/>
      <c r="O117" s="389"/>
      <c r="P117" s="389"/>
      <c r="Q117" s="389"/>
      <c r="R117" s="389"/>
      <c r="S117" s="389"/>
      <c r="T117" s="389"/>
      <c r="U117" s="389"/>
      <c r="V117" s="389"/>
      <c r="W117" s="482"/>
      <c r="X117" s="57" t="s">
        <v>77</v>
      </c>
      <c r="Y117" s="58"/>
      <c r="Z117" s="58"/>
      <c r="AA117" s="58"/>
      <c r="AB117" s="58"/>
      <c r="AC117" s="58"/>
      <c r="AD117" s="58"/>
      <c r="AE117" s="58"/>
      <c r="AF117" s="58"/>
      <c r="AG117" s="58"/>
      <c r="AH117" s="58"/>
      <c r="AI117" s="59"/>
      <c r="AJ117" s="394"/>
      <c r="AK117" s="395"/>
      <c r="AL117" s="253"/>
      <c r="AM117" s="253"/>
      <c r="AN117" s="253"/>
      <c r="AO117" s="255"/>
    </row>
    <row r="118" spans="1:45" ht="10.5" customHeight="1" thickBot="1" x14ac:dyDescent="0.2">
      <c r="A118" s="5"/>
      <c r="B118" s="408"/>
      <c r="C118" s="269"/>
      <c r="D118" s="269"/>
      <c r="E118" s="269"/>
      <c r="F118" s="269"/>
      <c r="G118" s="269"/>
      <c r="H118" s="269"/>
      <c r="I118" s="291"/>
      <c r="J118" s="292"/>
      <c r="K118" s="292"/>
      <c r="L118" s="292"/>
      <c r="M118" s="292"/>
      <c r="N118" s="292"/>
      <c r="O118" s="292"/>
      <c r="P118" s="292"/>
      <c r="Q118" s="292"/>
      <c r="R118" s="292"/>
      <c r="S118" s="292"/>
      <c r="T118" s="292"/>
      <c r="U118" s="292"/>
      <c r="V118" s="292"/>
      <c r="W118" s="293"/>
      <c r="X118" s="481" t="s">
        <v>249</v>
      </c>
      <c r="Y118" s="385"/>
      <c r="Z118" s="292"/>
      <c r="AA118" s="292"/>
      <c r="AB118" s="292"/>
      <c r="AC118" s="60" t="s">
        <v>2</v>
      </c>
      <c r="AD118" s="94"/>
      <c r="AE118" s="385" t="s">
        <v>78</v>
      </c>
      <c r="AF118" s="385"/>
      <c r="AG118" s="94"/>
      <c r="AH118" s="473" t="s">
        <v>79</v>
      </c>
      <c r="AI118" s="474"/>
      <c r="AJ118" s="396"/>
      <c r="AK118" s="397"/>
      <c r="AL118" s="253"/>
      <c r="AM118" s="253"/>
      <c r="AN118" s="253"/>
      <c r="AO118" s="255"/>
      <c r="AQ118" s="88" t="str">
        <f>IF(AND(リスト!E4=TRUE,OR(AND(N117="",I118=""),OR(Z118="",AD118="",AG118=""))),"※主たる家計支持者の『申請時現在の住所』及び『別居の期間』を入力してください。",IF(AND(OR(N117&lt;&gt;"",I118&lt;&gt;""),OR(Z118="",AD118="",AG118="")),"※主たる家計支持者の『別居の期間』を入力してください。",""))</f>
        <v/>
      </c>
    </row>
    <row r="119" spans="1:45" ht="10.5" customHeight="1" thickBot="1" x14ac:dyDescent="0.2">
      <c r="A119" s="5"/>
      <c r="B119" s="408"/>
      <c r="C119" s="269" t="s">
        <v>218</v>
      </c>
      <c r="D119" s="269"/>
      <c r="E119" s="269"/>
      <c r="F119" s="269"/>
      <c r="G119" s="269"/>
      <c r="H119" s="269"/>
      <c r="I119" s="61" t="s">
        <v>80</v>
      </c>
      <c r="J119" s="58"/>
      <c r="K119" s="58"/>
      <c r="L119" s="389"/>
      <c r="M119" s="389"/>
      <c r="N119" s="389"/>
      <c r="O119" s="389"/>
      <c r="P119" s="389"/>
      <c r="Q119" s="389"/>
      <c r="R119" s="389"/>
      <c r="S119" s="389"/>
      <c r="T119" s="389"/>
      <c r="U119" s="389"/>
      <c r="V119" s="389"/>
      <c r="W119" s="389"/>
      <c r="X119" s="416" t="s">
        <v>336</v>
      </c>
      <c r="Y119" s="380"/>
      <c r="Z119" s="380"/>
      <c r="AA119" s="380"/>
      <c r="AB119" s="380"/>
      <c r="AC119" s="380"/>
      <c r="AD119" s="380"/>
      <c r="AE119" s="380"/>
      <c r="AF119" s="380"/>
      <c r="AG119" s="380"/>
      <c r="AH119" s="380"/>
      <c r="AI119" s="417"/>
      <c r="AJ119" s="394"/>
      <c r="AK119" s="395"/>
      <c r="AL119" s="253"/>
      <c r="AM119" s="253"/>
      <c r="AN119" s="253"/>
      <c r="AO119" s="255"/>
      <c r="AQ119" s="88" t="str">
        <f>IF(AND(リスト!E5=TRUE,OR(AND(L119="",I120=""),X120="")),"※『被災内容』及び『被災額』を入力してください。",IF(AND(OR(L119&lt;&gt;"",I120&lt;&gt;""),X120=""),"※『被災額』を入力してください。",""))</f>
        <v/>
      </c>
    </row>
    <row r="120" spans="1:45" ht="10.5" customHeight="1" thickBot="1" x14ac:dyDescent="0.2">
      <c r="A120" s="5"/>
      <c r="B120" s="409"/>
      <c r="C120" s="270"/>
      <c r="D120" s="270"/>
      <c r="E120" s="270"/>
      <c r="F120" s="270"/>
      <c r="G120" s="270"/>
      <c r="H120" s="270"/>
      <c r="I120" s="420"/>
      <c r="J120" s="151"/>
      <c r="K120" s="151"/>
      <c r="L120" s="151"/>
      <c r="M120" s="151"/>
      <c r="N120" s="151"/>
      <c r="O120" s="151"/>
      <c r="P120" s="151"/>
      <c r="Q120" s="151"/>
      <c r="R120" s="151"/>
      <c r="S120" s="151"/>
      <c r="T120" s="151"/>
      <c r="U120" s="151"/>
      <c r="V120" s="151"/>
      <c r="W120" s="151"/>
      <c r="X120" s="418"/>
      <c r="Y120" s="419"/>
      <c r="Z120" s="419"/>
      <c r="AA120" s="419"/>
      <c r="AB120" s="419"/>
      <c r="AC120" s="419"/>
      <c r="AD120" s="419"/>
      <c r="AE120" s="419"/>
      <c r="AF120" s="419"/>
      <c r="AG120" s="10" t="s">
        <v>55</v>
      </c>
      <c r="AH120" s="10"/>
      <c r="AI120" s="52"/>
      <c r="AJ120" s="396"/>
      <c r="AK120" s="397"/>
      <c r="AL120" s="254"/>
      <c r="AM120" s="254"/>
      <c r="AN120" s="254"/>
      <c r="AO120" s="256"/>
    </row>
    <row r="121" spans="1:45" ht="10.5" customHeight="1" x14ac:dyDescent="0.15">
      <c r="A121" s="7"/>
      <c r="B121" s="505" t="s">
        <v>241</v>
      </c>
      <c r="C121" s="105" t="s">
        <v>268</v>
      </c>
      <c r="D121" s="106"/>
      <c r="E121" s="106"/>
      <c r="F121" s="106"/>
      <c r="G121" s="106" t="s">
        <v>269</v>
      </c>
      <c r="H121" s="106"/>
      <c r="I121" s="106" t="s">
        <v>270</v>
      </c>
      <c r="J121" s="106"/>
      <c r="K121" s="106"/>
      <c r="L121" s="106"/>
      <c r="M121" s="106" t="s">
        <v>271</v>
      </c>
      <c r="N121" s="106"/>
      <c r="O121" s="106"/>
      <c r="P121" s="106"/>
      <c r="Q121" s="106"/>
      <c r="R121" s="106" t="s">
        <v>272</v>
      </c>
      <c r="S121" s="106"/>
      <c r="T121" s="106"/>
      <c r="U121" s="106"/>
      <c r="V121" s="107"/>
      <c r="W121" s="108" t="s">
        <v>260</v>
      </c>
      <c r="X121" s="109"/>
      <c r="Y121" s="109"/>
      <c r="Z121" s="109"/>
      <c r="AA121" s="109"/>
      <c r="AB121" s="109"/>
      <c r="AC121" s="109" t="s">
        <v>261</v>
      </c>
      <c r="AD121" s="109"/>
      <c r="AE121" s="109" t="s">
        <v>262</v>
      </c>
      <c r="AF121" s="109" t="s">
        <v>263</v>
      </c>
      <c r="AG121" s="110"/>
      <c r="AH121" s="376" t="s">
        <v>82</v>
      </c>
      <c r="AI121" s="376"/>
      <c r="AJ121" s="376"/>
      <c r="AK121" s="376"/>
      <c r="AL121" s="376"/>
      <c r="AM121" s="376"/>
      <c r="AN121" s="376"/>
      <c r="AO121" s="376"/>
      <c r="AQ121" s="405" t="s">
        <v>320</v>
      </c>
      <c r="AR121" s="406"/>
      <c r="AS121" s="406"/>
    </row>
    <row r="122" spans="1:45" ht="10.5" customHeight="1" x14ac:dyDescent="0.15">
      <c r="A122" s="7"/>
      <c r="B122" s="506"/>
      <c r="C122" s="111"/>
      <c r="D122" s="112"/>
      <c r="E122" s="112"/>
      <c r="F122" s="112"/>
      <c r="G122" s="112" t="s">
        <v>273</v>
      </c>
      <c r="H122" s="112"/>
      <c r="I122" s="112"/>
      <c r="J122" s="112"/>
      <c r="K122" s="112"/>
      <c r="L122" s="112"/>
      <c r="M122" s="112"/>
      <c r="N122" s="112"/>
      <c r="O122" s="112"/>
      <c r="P122" s="112"/>
      <c r="Q122" s="112"/>
      <c r="R122" s="112" t="s">
        <v>274</v>
      </c>
      <c r="S122" s="112"/>
      <c r="T122" s="112"/>
      <c r="U122" s="112"/>
      <c r="V122" s="113"/>
      <c r="W122" s="492" t="s">
        <v>84</v>
      </c>
      <c r="X122" s="493"/>
      <c r="Y122" s="114" t="s">
        <v>264</v>
      </c>
      <c r="Z122" s="114"/>
      <c r="AA122" s="114"/>
      <c r="AB122" s="114"/>
      <c r="AC122" s="114"/>
      <c r="AD122" s="115"/>
      <c r="AE122" s="114"/>
      <c r="AF122" s="114"/>
      <c r="AG122" s="116"/>
      <c r="AH122" s="375"/>
      <c r="AI122" s="375"/>
      <c r="AJ122" s="375"/>
      <c r="AK122" s="375"/>
      <c r="AL122" s="375"/>
      <c r="AM122" s="375"/>
      <c r="AN122" s="375"/>
      <c r="AO122" s="375"/>
      <c r="AQ122" s="406"/>
      <c r="AR122" s="406"/>
      <c r="AS122" s="406"/>
    </row>
    <row r="123" spans="1:45" ht="11.25" customHeight="1" x14ac:dyDescent="0.15">
      <c r="A123" s="7"/>
      <c r="B123" s="506"/>
      <c r="C123" s="111" t="s">
        <v>275</v>
      </c>
      <c r="D123" s="112"/>
      <c r="E123" s="112"/>
      <c r="F123" s="112"/>
      <c r="G123" s="112"/>
      <c r="H123" s="112" t="s">
        <v>276</v>
      </c>
      <c r="I123" s="117"/>
      <c r="J123" s="112" t="s">
        <v>277</v>
      </c>
      <c r="K123" s="112"/>
      <c r="L123" s="112"/>
      <c r="M123" s="112" t="s">
        <v>278</v>
      </c>
      <c r="N123" s="112"/>
      <c r="O123" s="117"/>
      <c r="P123" s="126" t="s">
        <v>279</v>
      </c>
      <c r="Q123" s="126"/>
      <c r="R123" s="126"/>
      <c r="S123" s="126"/>
      <c r="T123" s="112" t="s">
        <v>280</v>
      </c>
      <c r="U123" s="126"/>
      <c r="V123" s="127"/>
      <c r="W123" s="118" t="s">
        <v>265</v>
      </c>
      <c r="X123" s="117"/>
      <c r="Y123" s="115"/>
      <c r="Z123" s="115"/>
      <c r="AA123" s="115"/>
      <c r="AB123" s="115"/>
      <c r="AC123" s="115" t="s">
        <v>266</v>
      </c>
      <c r="AD123" s="112"/>
      <c r="AE123" s="115" t="s">
        <v>262</v>
      </c>
      <c r="AF123" s="115" t="s">
        <v>263</v>
      </c>
      <c r="AG123" s="119"/>
      <c r="AH123" s="375" t="s">
        <v>83</v>
      </c>
      <c r="AI123" s="375"/>
      <c r="AJ123" s="375"/>
      <c r="AK123" s="375"/>
      <c r="AL123" s="375"/>
      <c r="AM123" s="375"/>
      <c r="AN123" s="375"/>
      <c r="AO123" s="375"/>
      <c r="AQ123" s="406"/>
      <c r="AR123" s="406"/>
      <c r="AS123" s="406"/>
    </row>
    <row r="124" spans="1:45" ht="11.25" customHeight="1" thickBot="1" x14ac:dyDescent="0.2">
      <c r="A124" s="7"/>
      <c r="B124" s="507"/>
      <c r="C124" s="120" t="s">
        <v>281</v>
      </c>
      <c r="D124" s="121"/>
      <c r="E124" s="121"/>
      <c r="F124" s="121"/>
      <c r="G124" s="121" t="s">
        <v>282</v>
      </c>
      <c r="H124" s="122"/>
      <c r="I124" s="122"/>
      <c r="J124" s="121" t="s">
        <v>283</v>
      </c>
      <c r="K124" s="121"/>
      <c r="L124" s="121"/>
      <c r="M124" s="121" t="s">
        <v>284</v>
      </c>
      <c r="N124" s="121"/>
      <c r="O124" s="122"/>
      <c r="P124" s="121" t="s">
        <v>285</v>
      </c>
      <c r="Q124" s="121"/>
      <c r="R124" s="121"/>
      <c r="S124" s="121"/>
      <c r="T124" s="121" t="s">
        <v>286</v>
      </c>
      <c r="U124" s="121"/>
      <c r="V124" s="123"/>
      <c r="W124" s="490" t="s">
        <v>267</v>
      </c>
      <c r="X124" s="491"/>
      <c r="Y124" s="121"/>
      <c r="Z124" s="124"/>
      <c r="AA124" s="124"/>
      <c r="AB124" s="124"/>
      <c r="AC124" s="124"/>
      <c r="AD124" s="124"/>
      <c r="AE124" s="124"/>
      <c r="AF124" s="124"/>
      <c r="AG124" s="125"/>
      <c r="AH124" s="377"/>
      <c r="AI124" s="377"/>
      <c r="AJ124" s="377"/>
      <c r="AK124" s="377"/>
      <c r="AL124" s="377"/>
      <c r="AM124" s="377"/>
      <c r="AN124" s="377"/>
      <c r="AO124" s="377"/>
      <c r="AQ124" s="406"/>
      <c r="AR124" s="406"/>
      <c r="AS124" s="406"/>
    </row>
    <row r="125" spans="1:45" ht="8.4499999999999993" customHeight="1" x14ac:dyDescent="0.15">
      <c r="C125" s="499"/>
      <c r="D125" s="500"/>
      <c r="E125" s="83" t="s">
        <v>220</v>
      </c>
      <c r="F125" s="84"/>
      <c r="G125" s="84"/>
      <c r="H125" s="84"/>
      <c r="I125" s="84"/>
      <c r="J125" s="84"/>
      <c r="K125" s="84"/>
      <c r="L125" s="84"/>
      <c r="M125" s="84"/>
    </row>
  </sheetData>
  <sheetProtection algorithmName="SHA-512" hashValue="tdEVS675xikVxVg8Q0eNJzQYfuDMjpWSsyktjx6k4MxrsAt1BPBlt95R1r7d8CbK2TswOeWrQyrdPypuw8NMSw==" saltValue="cJJkRzdHkSwZKCGE/7g51A==" spinCount="100000" sheet="1" selectLockedCells="1"/>
  <dataConsolidate/>
  <mergeCells count="448">
    <mergeCell ref="W124:X124"/>
    <mergeCell ref="W122:X122"/>
    <mergeCell ref="B98:F99"/>
    <mergeCell ref="E107:I108"/>
    <mergeCell ref="B100:B110"/>
    <mergeCell ref="J107:K108"/>
    <mergeCell ref="C105:D106"/>
    <mergeCell ref="C125:D125"/>
    <mergeCell ref="AJ119:AK120"/>
    <mergeCell ref="Z104:AA104"/>
    <mergeCell ref="Z106:AA106"/>
    <mergeCell ref="Z108:AA108"/>
    <mergeCell ref="Z110:AA110"/>
    <mergeCell ref="Z111:AD111"/>
    <mergeCell ref="P111:X111"/>
    <mergeCell ref="K111:M111"/>
    <mergeCell ref="N105:AB105"/>
    <mergeCell ref="N106:O106"/>
    <mergeCell ref="P104:U104"/>
    <mergeCell ref="AC103:AE104"/>
    <mergeCell ref="I111:J111"/>
    <mergeCell ref="B121:B124"/>
    <mergeCell ref="Z118:AB118"/>
    <mergeCell ref="AH123:AO123"/>
    <mergeCell ref="V91:Z91"/>
    <mergeCell ref="AA91:AE91"/>
    <mergeCell ref="X110:Y110"/>
    <mergeCell ref="R113:AA113"/>
    <mergeCell ref="P108:U108"/>
    <mergeCell ref="X108:Y108"/>
    <mergeCell ref="N109:AB109"/>
    <mergeCell ref="V92:Z92"/>
    <mergeCell ref="Q91:U91"/>
    <mergeCell ref="J93:Q94"/>
    <mergeCell ref="Q92:U92"/>
    <mergeCell ref="K112:M112"/>
    <mergeCell ref="AO103:AO104"/>
    <mergeCell ref="AF103:AH104"/>
    <mergeCell ref="AH95:AO96"/>
    <mergeCell ref="AN99:AO99"/>
    <mergeCell ref="AG99:AM99"/>
    <mergeCell ref="AG98:AO98"/>
    <mergeCell ref="AE118:AF118"/>
    <mergeCell ref="AF105:AH106"/>
    <mergeCell ref="AI105:AL106"/>
    <mergeCell ref="AC105:AE106"/>
    <mergeCell ref="AE111:AH111"/>
    <mergeCell ref="AI103:AL104"/>
    <mergeCell ref="AF102:AH102"/>
    <mergeCell ref="AH118:AI118"/>
    <mergeCell ref="G98:AF99"/>
    <mergeCell ref="R115:AA115"/>
    <mergeCell ref="O114:Q114"/>
    <mergeCell ref="P106:U106"/>
    <mergeCell ref="X106:Y106"/>
    <mergeCell ref="N103:AB103"/>
    <mergeCell ref="N104:O104"/>
    <mergeCell ref="X104:Y104"/>
    <mergeCell ref="X118:Y118"/>
    <mergeCell ref="N117:W117"/>
    <mergeCell ref="AF91:AJ91"/>
    <mergeCell ref="AF17:AI17"/>
    <mergeCell ref="AL10:AM10"/>
    <mergeCell ref="Z10:AG10"/>
    <mergeCell ref="L10:U10"/>
    <mergeCell ref="AL46:AN46"/>
    <mergeCell ref="B26:AO26"/>
    <mergeCell ref="B25:AO25"/>
    <mergeCell ref="B27:AN27"/>
    <mergeCell ref="AJ45:AK45"/>
    <mergeCell ref="AJ46:AK46"/>
    <mergeCell ref="B19:S19"/>
    <mergeCell ref="Z46:AA46"/>
    <mergeCell ref="B44:C46"/>
    <mergeCell ref="AH10:AK10"/>
    <mergeCell ref="K41:AO41"/>
    <mergeCell ref="B12:D12"/>
    <mergeCell ref="Q85:U85"/>
    <mergeCell ref="V85:Z85"/>
    <mergeCell ref="AA85:AE85"/>
    <mergeCell ref="AF85:AJ85"/>
    <mergeCell ref="AK85:AO85"/>
    <mergeCell ref="AK87:AO87"/>
    <mergeCell ref="AF88:AJ88"/>
    <mergeCell ref="AH93:AO94"/>
    <mergeCell ref="V90:Z90"/>
    <mergeCell ref="AA90:AE90"/>
    <mergeCell ref="AF90:AJ90"/>
    <mergeCell ref="AK90:AO90"/>
    <mergeCell ref="L85:P85"/>
    <mergeCell ref="L90:P90"/>
    <mergeCell ref="Q90:U90"/>
    <mergeCell ref="V84:Z84"/>
    <mergeCell ref="AA84:AE84"/>
    <mergeCell ref="AF84:AJ84"/>
    <mergeCell ref="AK84:AO84"/>
    <mergeCell ref="AF92:AJ92"/>
    <mergeCell ref="AK92:AO92"/>
    <mergeCell ref="Q89:U89"/>
    <mergeCell ref="AK88:AO88"/>
    <mergeCell ref="AA87:AE87"/>
    <mergeCell ref="AF87:AJ87"/>
    <mergeCell ref="Q84:U84"/>
    <mergeCell ref="AK91:AO91"/>
    <mergeCell ref="AK89:AO89"/>
    <mergeCell ref="Q86:U86"/>
    <mergeCell ref="V86:Z86"/>
    <mergeCell ref="AA86:AE86"/>
    <mergeCell ref="V89:Z89"/>
    <mergeCell ref="AA89:AE89"/>
    <mergeCell ref="AF89:AJ89"/>
    <mergeCell ref="V88:Z88"/>
    <mergeCell ref="AA88:AE88"/>
    <mergeCell ref="Q83:U83"/>
    <mergeCell ref="V83:Z83"/>
    <mergeCell ref="AA83:AE83"/>
    <mergeCell ref="AF83:AJ83"/>
    <mergeCell ref="L80:P80"/>
    <mergeCell ref="AF80:AJ80"/>
    <mergeCell ref="AK80:AO80"/>
    <mergeCell ref="AF81:AJ81"/>
    <mergeCell ref="AK81:AO81"/>
    <mergeCell ref="AF82:AJ82"/>
    <mergeCell ref="AK82:AO82"/>
    <mergeCell ref="AA82:AE82"/>
    <mergeCell ref="AF86:AJ86"/>
    <mergeCell ref="AK86:AO86"/>
    <mergeCell ref="AK83:AO83"/>
    <mergeCell ref="L83:P83"/>
    <mergeCell ref="L82:P82"/>
    <mergeCell ref="AD75:AE75"/>
    <mergeCell ref="AF72:AJ72"/>
    <mergeCell ref="AF73:AJ73"/>
    <mergeCell ref="AF74:AJ74"/>
    <mergeCell ref="AF75:AH75"/>
    <mergeCell ref="V76:Z76"/>
    <mergeCell ref="V87:Z87"/>
    <mergeCell ref="Q80:U80"/>
    <mergeCell ref="Q81:U81"/>
    <mergeCell ref="Q82:U82"/>
    <mergeCell ref="Q87:U87"/>
    <mergeCell ref="Q77:U77"/>
    <mergeCell ref="Q78:U78"/>
    <mergeCell ref="AA76:AE76"/>
    <mergeCell ref="AF76:AJ76"/>
    <mergeCell ref="AQ121:AS124"/>
    <mergeCell ref="B111:B120"/>
    <mergeCell ref="C77:C82"/>
    <mergeCell ref="C85:C90"/>
    <mergeCell ref="D89:D90"/>
    <mergeCell ref="AQ101:AQ102"/>
    <mergeCell ref="X119:AI119"/>
    <mergeCell ref="X120:AF120"/>
    <mergeCell ref="L119:W119"/>
    <mergeCell ref="I120:W120"/>
    <mergeCell ref="AM101:AO101"/>
    <mergeCell ref="AM102:AO102"/>
    <mergeCell ref="N100:AB102"/>
    <mergeCell ref="L103:M104"/>
    <mergeCell ref="J103:K104"/>
    <mergeCell ref="E103:I104"/>
    <mergeCell ref="L81:P81"/>
    <mergeCell ref="D85:K85"/>
    <mergeCell ref="L77:P77"/>
    <mergeCell ref="AF77:AJ77"/>
    <mergeCell ref="AK77:AO77"/>
    <mergeCell ref="L78:P78"/>
    <mergeCell ref="L79:P79"/>
    <mergeCell ref="I83:K83"/>
    <mergeCell ref="E89:K89"/>
    <mergeCell ref="E90:K90"/>
    <mergeCell ref="C91:H92"/>
    <mergeCell ref="I91:K91"/>
    <mergeCell ref="I92:K92"/>
    <mergeCell ref="L88:P88"/>
    <mergeCell ref="L92:P92"/>
    <mergeCell ref="D82:E82"/>
    <mergeCell ref="F82:J82"/>
    <mergeCell ref="L89:P89"/>
    <mergeCell ref="L86:P86"/>
    <mergeCell ref="D88:E88"/>
    <mergeCell ref="F88:J88"/>
    <mergeCell ref="L87:P87"/>
    <mergeCell ref="AH122:AO122"/>
    <mergeCell ref="C107:D108"/>
    <mergeCell ref="AH121:AO121"/>
    <mergeCell ref="AH124:AO124"/>
    <mergeCell ref="C111:H112"/>
    <mergeCell ref="AM117:AM118"/>
    <mergeCell ref="C117:H118"/>
    <mergeCell ref="I117:M117"/>
    <mergeCell ref="I115:J115"/>
    <mergeCell ref="K115:M115"/>
    <mergeCell ref="O115:P115"/>
    <mergeCell ref="I116:K116"/>
    <mergeCell ref="L116:M116"/>
    <mergeCell ref="C113:H116"/>
    <mergeCell ref="O113:P113"/>
    <mergeCell ref="I113:J113"/>
    <mergeCell ref="K113:M113"/>
    <mergeCell ref="Z114:AE114"/>
    <mergeCell ref="L114:M114"/>
    <mergeCell ref="I114:K114"/>
    <mergeCell ref="AL117:AL118"/>
    <mergeCell ref="O116:Q116"/>
    <mergeCell ref="AJ117:AK118"/>
    <mergeCell ref="AL119:AL120"/>
    <mergeCell ref="B60:C60"/>
    <mergeCell ref="H95:R95"/>
    <mergeCell ref="H96:R96"/>
    <mergeCell ref="L91:P91"/>
    <mergeCell ref="AA92:AE92"/>
    <mergeCell ref="AC100:AE102"/>
    <mergeCell ref="V82:Z82"/>
    <mergeCell ref="AA70:AE70"/>
    <mergeCell ref="V72:Z72"/>
    <mergeCell ref="Q75:S75"/>
    <mergeCell ref="T75:U75"/>
    <mergeCell ref="Q72:U72"/>
    <mergeCell ref="Q73:U73"/>
    <mergeCell ref="Q74:U74"/>
    <mergeCell ref="AA77:AE77"/>
    <mergeCell ref="AA78:AE78"/>
    <mergeCell ref="V79:Z79"/>
    <mergeCell ref="AA79:AE79"/>
    <mergeCell ref="V80:Z80"/>
    <mergeCell ref="AA80:AE80"/>
    <mergeCell ref="V81:Z81"/>
    <mergeCell ref="B93:B96"/>
    <mergeCell ref="I84:K84"/>
    <mergeCell ref="C83:H84"/>
    <mergeCell ref="E10:H10"/>
    <mergeCell ref="K8:O8"/>
    <mergeCell ref="Y7:AD7"/>
    <mergeCell ref="J49:K49"/>
    <mergeCell ref="L49:M49"/>
    <mergeCell ref="B52:F52"/>
    <mergeCell ref="G52:K52"/>
    <mergeCell ref="B59:C59"/>
    <mergeCell ref="D59:I59"/>
    <mergeCell ref="K59:M59"/>
    <mergeCell ref="E9:H9"/>
    <mergeCell ref="I9:J9"/>
    <mergeCell ref="L9:U9"/>
    <mergeCell ref="Z9:AB9"/>
    <mergeCell ref="B55:F56"/>
    <mergeCell ref="G55:N56"/>
    <mergeCell ref="O55:T56"/>
    <mergeCell ref="U55:AC56"/>
    <mergeCell ref="AC59:AE59"/>
    <mergeCell ref="B49:F49"/>
    <mergeCell ref="G49:H49"/>
    <mergeCell ref="P52:U52"/>
    <mergeCell ref="O59:Q59"/>
    <mergeCell ref="A2:AO2"/>
    <mergeCell ref="AF4:AG4"/>
    <mergeCell ref="AM4:AN4"/>
    <mergeCell ref="V7:W7"/>
    <mergeCell ref="L7:O7"/>
    <mergeCell ref="B7:E7"/>
    <mergeCell ref="F7:J7"/>
    <mergeCell ref="P8:R8"/>
    <mergeCell ref="S8:T8"/>
    <mergeCell ref="V8:W8"/>
    <mergeCell ref="AI4:AK4"/>
    <mergeCell ref="AE7:AI7"/>
    <mergeCell ref="AJ7:AL7"/>
    <mergeCell ref="U3:AO3"/>
    <mergeCell ref="S7:T7"/>
    <mergeCell ref="P7:R7"/>
    <mergeCell ref="I118:W118"/>
    <mergeCell ref="C95:G96"/>
    <mergeCell ref="N110:O110"/>
    <mergeCell ref="AE112:AH112"/>
    <mergeCell ref="P110:U110"/>
    <mergeCell ref="AM105:AM106"/>
    <mergeCell ref="AJ111:AO112"/>
    <mergeCell ref="AN103:AN104"/>
    <mergeCell ref="AM103:AM104"/>
    <mergeCell ref="AF100:AO100"/>
    <mergeCell ref="S95:AB95"/>
    <mergeCell ref="S96:AB96"/>
    <mergeCell ref="AC95:AG96"/>
    <mergeCell ref="AI102:AL102"/>
    <mergeCell ref="AF101:AL101"/>
    <mergeCell ref="I112:J112"/>
    <mergeCell ref="P112:X112"/>
    <mergeCell ref="E105:I106"/>
    <mergeCell ref="J105:K106"/>
    <mergeCell ref="L105:M106"/>
    <mergeCell ref="AN105:AN106"/>
    <mergeCell ref="AO105:AO106"/>
    <mergeCell ref="C103:D104"/>
    <mergeCell ref="C100:D102"/>
    <mergeCell ref="AN109:AN110"/>
    <mergeCell ref="AO109:AO110"/>
    <mergeCell ref="AC109:AE110"/>
    <mergeCell ref="AI75:AJ75"/>
    <mergeCell ref="L70:P70"/>
    <mergeCell ref="Q70:U70"/>
    <mergeCell ref="V70:Z70"/>
    <mergeCell ref="C119:H120"/>
    <mergeCell ref="G93:I94"/>
    <mergeCell ref="C93:F94"/>
    <mergeCell ref="X93:AB94"/>
    <mergeCell ref="R93:W94"/>
    <mergeCell ref="AC93:AG94"/>
    <mergeCell ref="AF70:AJ70"/>
    <mergeCell ref="AA81:AE81"/>
    <mergeCell ref="V77:Z77"/>
    <mergeCell ref="Q88:U88"/>
    <mergeCell ref="L76:P76"/>
    <mergeCell ref="Q76:U76"/>
    <mergeCell ref="D77:K77"/>
    <mergeCell ref="D78:K78"/>
    <mergeCell ref="D79:K79"/>
    <mergeCell ref="D80:K80"/>
    <mergeCell ref="V78:Z78"/>
    <mergeCell ref="B69:B92"/>
    <mergeCell ref="L84:P84"/>
    <mergeCell ref="AK78:AO78"/>
    <mergeCell ref="AF79:AJ79"/>
    <mergeCell ref="AK79:AO79"/>
    <mergeCell ref="Y75:Z75"/>
    <mergeCell ref="AM119:AM120"/>
    <mergeCell ref="AN119:AN120"/>
    <mergeCell ref="AO119:AO120"/>
    <mergeCell ref="AN117:AN118"/>
    <mergeCell ref="AO117:AO118"/>
    <mergeCell ref="AJ113:AO116"/>
    <mergeCell ref="Z116:AE116"/>
    <mergeCell ref="Z112:AD112"/>
    <mergeCell ref="L107:M108"/>
    <mergeCell ref="N107:AB107"/>
    <mergeCell ref="AC107:AE108"/>
    <mergeCell ref="AN107:AN108"/>
    <mergeCell ref="AO107:AO108"/>
    <mergeCell ref="N108:O108"/>
    <mergeCell ref="AM109:AM110"/>
    <mergeCell ref="AF107:AH108"/>
    <mergeCell ref="AI107:AL108"/>
    <mergeCell ref="AM107:AM108"/>
    <mergeCell ref="AK70:AO70"/>
    <mergeCell ref="C69:K69"/>
    <mergeCell ref="C70:K70"/>
    <mergeCell ref="C71:K71"/>
    <mergeCell ref="V71:Z71"/>
    <mergeCell ref="L72:P72"/>
    <mergeCell ref="L73:P73"/>
    <mergeCell ref="L74:P74"/>
    <mergeCell ref="L75:N75"/>
    <mergeCell ref="L69:P69"/>
    <mergeCell ref="Q69:AO69"/>
    <mergeCell ref="AK72:AO72"/>
    <mergeCell ref="AK73:AO73"/>
    <mergeCell ref="AK74:AO74"/>
    <mergeCell ref="AK75:AM75"/>
    <mergeCell ref="AN75:AO75"/>
    <mergeCell ref="AA71:AE71"/>
    <mergeCell ref="AF71:AJ71"/>
    <mergeCell ref="V74:Z74"/>
    <mergeCell ref="V75:X75"/>
    <mergeCell ref="AA72:AE72"/>
    <mergeCell ref="AA73:AE73"/>
    <mergeCell ref="AA74:AE74"/>
    <mergeCell ref="AA75:AC75"/>
    <mergeCell ref="AE65:AO65"/>
    <mergeCell ref="B65:C67"/>
    <mergeCell ref="D65:D67"/>
    <mergeCell ref="E66:U66"/>
    <mergeCell ref="L65:U65"/>
    <mergeCell ref="AN62:AO62"/>
    <mergeCell ref="AN63:AO63"/>
    <mergeCell ref="AI63:AK63"/>
    <mergeCell ref="V65:V67"/>
    <mergeCell ref="B62:F63"/>
    <mergeCell ref="G64:U64"/>
    <mergeCell ref="B64:F64"/>
    <mergeCell ref="F65:J65"/>
    <mergeCell ref="W66:AO66"/>
    <mergeCell ref="X67:AA67"/>
    <mergeCell ref="V64:W64"/>
    <mergeCell ref="X64:AO64"/>
    <mergeCell ref="AC67:AE67"/>
    <mergeCell ref="X63:Y63"/>
    <mergeCell ref="X62:Y62"/>
    <mergeCell ref="Z62:AI62"/>
    <mergeCell ref="L62:M62"/>
    <mergeCell ref="C109:D110"/>
    <mergeCell ref="E109:I110"/>
    <mergeCell ref="E100:I102"/>
    <mergeCell ref="J100:K102"/>
    <mergeCell ref="L100:M102"/>
    <mergeCell ref="J109:K110"/>
    <mergeCell ref="L109:M110"/>
    <mergeCell ref="AG67:AO67"/>
    <mergeCell ref="AK71:AO71"/>
    <mergeCell ref="AF78:AJ78"/>
    <mergeCell ref="C74:K74"/>
    <mergeCell ref="C75:K75"/>
    <mergeCell ref="O75:P75"/>
    <mergeCell ref="AF109:AH110"/>
    <mergeCell ref="AI109:AL110"/>
    <mergeCell ref="D81:K81"/>
    <mergeCell ref="Q79:U79"/>
    <mergeCell ref="D86:K86"/>
    <mergeCell ref="D87:K87"/>
    <mergeCell ref="F67:H67"/>
    <mergeCell ref="J67:L67"/>
    <mergeCell ref="N67:U67"/>
    <mergeCell ref="L71:P71"/>
    <mergeCell ref="Q71:U71"/>
    <mergeCell ref="C72:K72"/>
    <mergeCell ref="C73:K73"/>
    <mergeCell ref="C76:K76"/>
    <mergeCell ref="AF11:AO12"/>
    <mergeCell ref="AL62:AM62"/>
    <mergeCell ref="N62:W62"/>
    <mergeCell ref="F12:AA12"/>
    <mergeCell ref="Z44:AA44"/>
    <mergeCell ref="Z45:AA45"/>
    <mergeCell ref="B28:AO40"/>
    <mergeCell ref="B41:J41"/>
    <mergeCell ref="O49:AO49"/>
    <mergeCell ref="K60:M60"/>
    <mergeCell ref="AL44:AN44"/>
    <mergeCell ref="AL45:AN45"/>
    <mergeCell ref="L63:M63"/>
    <mergeCell ref="G63:K63"/>
    <mergeCell ref="D60:I60"/>
    <mergeCell ref="O60:Q60"/>
    <mergeCell ref="AK76:AO76"/>
    <mergeCell ref="V73:Z73"/>
    <mergeCell ref="G62:K62"/>
    <mergeCell ref="N63:W63"/>
    <mergeCell ref="X65:AC65"/>
    <mergeCell ref="AJ44:AK44"/>
    <mergeCell ref="AL63:AM63"/>
    <mergeCell ref="Z63:AH63"/>
    <mergeCell ref="W60:Z60"/>
    <mergeCell ref="AF59:AI59"/>
    <mergeCell ref="AC60:AE60"/>
    <mergeCell ref="AF60:AI60"/>
    <mergeCell ref="T59:V59"/>
    <mergeCell ref="L52:O52"/>
    <mergeCell ref="V52:AM52"/>
    <mergeCell ref="W59:Z59"/>
    <mergeCell ref="T60:V60"/>
  </mergeCells>
  <phoneticPr fontId="1"/>
  <conditionalFormatting sqref="A59:O60">
    <cfRule type="expression" dxfId="83" priority="144">
      <formula>CELL("protect",A59)=1</formula>
    </cfRule>
  </conditionalFormatting>
  <conditionalFormatting sqref="A106:Z106 AB106:XFD106">
    <cfRule type="expression" dxfId="82" priority="162">
      <formula>CELL("protect",A106)=1</formula>
    </cfRule>
  </conditionalFormatting>
  <conditionalFormatting sqref="A108:Z108 AB108:XFD108">
    <cfRule type="expression" dxfId="81" priority="161">
      <formula>CELL("protect",A108)=1</formula>
    </cfRule>
  </conditionalFormatting>
  <conditionalFormatting sqref="A110:Z110 AB110:XFD110">
    <cfRule type="expression" dxfId="80" priority="160">
      <formula>CELL("protect",A110)=1</formula>
    </cfRule>
  </conditionalFormatting>
  <conditionalFormatting sqref="A1:XFD2 A3:U3 A4:AI4 AL4:XFD4 A5:XFD9 A10:AI10 AL10:XFD10 A11:AF11 A12:F12 AB12:AE12 A13:XFD15 A16:AP16 A17:XFD17 A18:AP18 A19:XFD27 A28:B28 A29:A40 A41:B41 A42:XFD43 A44:Z46 AB44:AJ46 AL44:XFD46 A47:XFD54 A55:AP56 AF59:AF60 A63:AJ63 AL63:XFD63 A64:XFD66 A67:X67 AB67:XFD67 A68:XFD68 A69:C69 L69:L70 Q70 V70 AA70 AF70 AK70 C70:C74 A70:A92 L76 C76:C77 D77:D82 Q77:Q83 V77:V83 AA77:AA83 AF77:AF83 AK77:AK83 C83 C85 D85:D88 Q85:Q90 V85:V90 AA85:AA90 AF85:AF90 AK85:AK90 D89:E89 E90 C91 A93:J93 R93:AB94 C94:I94 A94:A96 C95:L95 S95:X95 C96:G96 A97:XFD97 A98:F99 AG98:XFD99 A100:XFD103 A104:Z104 AB104:XFD104 A105:XFD105 A107:XFD107 A109:XFD109 A111:AI111 C112:AI112 A112:A124 C113:R113 AB113:AI113 C114:O114 R114:AI114 C115:Q115 AB115:AI115 C116:N116 R116:AI116 C117:AI120 A125:B125 E125:XFD125 AP3:XFD3 AP11:XFD12 AP28:XFD41 AP111:XFD120 AP121:AP124 AT121:XFD124 A126:XFD1048576">
    <cfRule type="expression" dxfId="79" priority="174">
      <formula>CELL("protect",A1)=1</formula>
    </cfRule>
  </conditionalFormatting>
  <conditionalFormatting sqref="A57:XFD58">
    <cfRule type="expression" dxfId="78" priority="148">
      <formula>CELL("protect",A57)=1</formula>
    </cfRule>
  </conditionalFormatting>
  <conditionalFormatting sqref="A61:XFD62">
    <cfRule type="expression" dxfId="77" priority="147">
      <formula>CELL("protect",A61)=1</formula>
    </cfRule>
  </conditionalFormatting>
  <conditionalFormatting sqref="B52">
    <cfRule type="expression" dxfId="76" priority="173">
      <formula>CELL("protect",B52)=1</formula>
    </cfRule>
  </conditionalFormatting>
  <conditionalFormatting sqref="B55">
    <cfRule type="expression" dxfId="75" priority="172">
      <formula>CELL("protect",B55)=1</formula>
    </cfRule>
  </conditionalFormatting>
  <conditionalFormatting sqref="C75">
    <cfRule type="expression" dxfId="73" priority="2">
      <formula>CELL("protect",C75)=1</formula>
    </cfRule>
  </conditionalFormatting>
  <conditionalFormatting sqref="C105:M110">
    <cfRule type="expression" dxfId="72" priority="135">
      <formula>CELL("protect",C105)=1</formula>
    </cfRule>
  </conditionalFormatting>
  <conditionalFormatting sqref="G55">
    <cfRule type="expression" dxfId="70" priority="171">
      <formula>CELL("protect",G55)=1</formula>
    </cfRule>
  </conditionalFormatting>
  <conditionalFormatting sqref="H96:L96 S96:X96">
    <cfRule type="expression" dxfId="68" priority="11">
      <formula>CELL("protect",H96)=1</formula>
    </cfRule>
  </conditionalFormatting>
  <conditionalFormatting sqref="I83">
    <cfRule type="expression" dxfId="67" priority="67">
      <formula>CELL("protect",I83)=1</formula>
    </cfRule>
  </conditionalFormatting>
  <conditionalFormatting sqref="I91">
    <cfRule type="expression" dxfId="66" priority="64">
      <formula>CELL("protect",I91)=1</formula>
    </cfRule>
  </conditionalFormatting>
  <conditionalFormatting sqref="K82">
    <cfRule type="expression" dxfId="63" priority="123">
      <formula>CELL("protect",K82)=1</formula>
    </cfRule>
  </conditionalFormatting>
  <conditionalFormatting sqref="K88">
    <cfRule type="expression" dxfId="61" priority="121">
      <formula>CELL("protect",K88)=1</formula>
    </cfRule>
  </conditionalFormatting>
  <conditionalFormatting sqref="L71">
    <cfRule type="expression" dxfId="58" priority="87">
      <formula>CELL("protect",L71)=1</formula>
    </cfRule>
  </conditionalFormatting>
  <conditionalFormatting sqref="L83">
    <cfRule type="expression" dxfId="57" priority="85">
      <formula>CELL("protect",L83)=1</formula>
    </cfRule>
  </conditionalFormatting>
  <conditionalFormatting sqref="L91">
    <cfRule type="expression" dxfId="56" priority="81">
      <formula>CELL("protect",L91)=1</formula>
    </cfRule>
  </conditionalFormatting>
  <conditionalFormatting sqref="O55">
    <cfRule type="expression" dxfId="55" priority="170">
      <formula>CELL("protect",O55)=1</formula>
    </cfRule>
  </conditionalFormatting>
  <conditionalFormatting sqref="O75">
    <cfRule type="expression" dxfId="54" priority="116">
      <formula>CELL("protect",O75)=1</formula>
    </cfRule>
  </conditionalFormatting>
  <conditionalFormatting sqref="O116">
    <cfRule type="expression" dxfId="51" priority="75">
      <formula>CELL("protect",O116)=1</formula>
    </cfRule>
  </conditionalFormatting>
  <conditionalFormatting sqref="P108:Q108">
    <cfRule type="expression" dxfId="50" priority="61">
      <formula>CELL("protect",P108)=1</formula>
    </cfRule>
  </conditionalFormatting>
  <conditionalFormatting sqref="P110:Q110">
    <cfRule type="expression" dxfId="49" priority="60">
      <formula>CELL("protect",P110)=1</formula>
    </cfRule>
  </conditionalFormatting>
  <conditionalFormatting sqref="Q69">
    <cfRule type="expression" dxfId="48" priority="89">
      <formula>CELL("protect",Q69)=1</formula>
    </cfRule>
  </conditionalFormatting>
  <conditionalFormatting sqref="Q76">
    <cfRule type="expression" dxfId="45" priority="99">
      <formula>CELL("protect",Q76)=1</formula>
    </cfRule>
  </conditionalFormatting>
  <conditionalFormatting sqref="Q91 V91 AA91 AF91 AK91">
    <cfRule type="expression" dxfId="43" priority="83">
      <formula>CELL("protect",Q91)=1</formula>
    </cfRule>
  </conditionalFormatting>
  <conditionalFormatting sqref="R115">
    <cfRule type="expression" dxfId="41" priority="79">
      <formula>CELL("protect",R115)=1</formula>
    </cfRule>
  </conditionalFormatting>
  <conditionalFormatting sqref="R59:T60">
    <cfRule type="expression" dxfId="40" priority="6">
      <formula>CELL("protect",R59)=1</formula>
    </cfRule>
  </conditionalFormatting>
  <conditionalFormatting sqref="T75">
    <cfRule type="expression" dxfId="38" priority="113">
      <formula>CELL("protect",T75)=1</formula>
    </cfRule>
  </conditionalFormatting>
  <conditionalFormatting sqref="U55">
    <cfRule type="expression" dxfId="37" priority="169">
      <formula>CELL("protect",U55)=1</formula>
    </cfRule>
  </conditionalFormatting>
  <conditionalFormatting sqref="V76">
    <cfRule type="expression" dxfId="36" priority="97">
      <formula>CELL("protect",V76)=1</formula>
    </cfRule>
  </conditionalFormatting>
  <conditionalFormatting sqref="W59:W60">
    <cfRule type="expression" dxfId="33" priority="7">
      <formula>CELL("protect",W59)=1</formula>
    </cfRule>
    <cfRule type="expression" dxfId="32" priority="3">
      <formula>CELL("protect",W59)=1</formula>
    </cfRule>
  </conditionalFormatting>
  <conditionalFormatting sqref="W108">
    <cfRule type="expression" dxfId="31" priority="59">
      <formula>CELL("protect",W108)=1</formula>
    </cfRule>
  </conditionalFormatting>
  <conditionalFormatting sqref="W110">
    <cfRule type="expression" dxfId="30" priority="58">
      <formula>CELL("protect",W110)=1</formula>
    </cfRule>
  </conditionalFormatting>
  <conditionalFormatting sqref="X118">
    <cfRule type="expression" dxfId="29" priority="139">
      <formula>CELL("protect",X118)=1</formula>
    </cfRule>
  </conditionalFormatting>
  <conditionalFormatting sqref="Y75">
    <cfRule type="expression" dxfId="28" priority="110">
      <formula>CELL("protect",Y75)=1</formula>
    </cfRule>
  </conditionalFormatting>
  <conditionalFormatting sqref="Z110">
    <cfRule type="expression" dxfId="26" priority="57">
      <formula>CELL("protect",Z110)=1</formula>
    </cfRule>
  </conditionalFormatting>
  <conditionalFormatting sqref="AA76">
    <cfRule type="expression" dxfId="25" priority="95">
      <formula>CELL("protect",AA76)=1</formula>
    </cfRule>
  </conditionalFormatting>
  <conditionalFormatting sqref="AA59:AC60">
    <cfRule type="expression" dxfId="23" priority="146">
      <formula>CELL("protect",AA59)=1</formula>
    </cfRule>
  </conditionalFormatting>
  <conditionalFormatting sqref="AC118">
    <cfRule type="expression" dxfId="22" priority="141">
      <formula>CELL("protect",AC118)=1</formula>
    </cfRule>
  </conditionalFormatting>
  <conditionalFormatting sqref="AC105:AH110">
    <cfRule type="expression" dxfId="21" priority="129">
      <formula>CELL("protect",AC105)=1</formula>
    </cfRule>
  </conditionalFormatting>
  <conditionalFormatting sqref="AD75">
    <cfRule type="expression" dxfId="19" priority="107">
      <formula>CELL("protect",AD75)=1</formula>
    </cfRule>
  </conditionalFormatting>
  <conditionalFormatting sqref="AE118">
    <cfRule type="expression" dxfId="18" priority="142">
      <formula>CELL("protect",AE118)=1</formula>
    </cfRule>
  </conditionalFormatting>
  <conditionalFormatting sqref="AF59:AF60">
    <cfRule type="expression" dxfId="17" priority="8">
      <formula>CELL("protect",AF59)=1</formula>
    </cfRule>
  </conditionalFormatting>
  <conditionalFormatting sqref="AF76">
    <cfRule type="expression" dxfId="16" priority="93">
      <formula>CELL("protect",AF76)=1</formula>
    </cfRule>
  </conditionalFormatting>
  <conditionalFormatting sqref="AI75">
    <cfRule type="expression" dxfId="14" priority="104">
      <formula>CELL("protect",AI75)=1</formula>
    </cfRule>
  </conditionalFormatting>
  <conditionalFormatting sqref="AI103:AL110">
    <cfRule type="expression" dxfId="12" priority="125">
      <formula>CELL("protect",AI103)=1</formula>
    </cfRule>
  </conditionalFormatting>
  <conditionalFormatting sqref="AJ59:XFD60">
    <cfRule type="expression" dxfId="11" priority="151">
      <formula>CELL("protect",AJ59)=1</formula>
    </cfRule>
  </conditionalFormatting>
  <conditionalFormatting sqref="AK76">
    <cfRule type="expression" dxfId="10" priority="91">
      <formula>CELL("protect",AK76)=1</formula>
    </cfRule>
  </conditionalFormatting>
  <conditionalFormatting sqref="AN75">
    <cfRule type="expression" dxfId="8" priority="101">
      <formula>CELL("protect",AN75)=1</formula>
    </cfRule>
  </conditionalFormatting>
  <conditionalFormatting sqref="AP69:XFD96">
    <cfRule type="expression" dxfId="6" priority="12">
      <formula>CELL("protect",AP69)=1</formula>
    </cfRule>
  </conditionalFormatting>
  <conditionalFormatting sqref="AQ16:XFD16">
    <cfRule type="expression" dxfId="4" priority="14">
      <formula>CELL("protect",AQ16)=1</formula>
    </cfRule>
  </conditionalFormatting>
  <conditionalFormatting sqref="AQ18:XFD18">
    <cfRule type="expression" dxfId="3" priority="15">
      <formula>CELL("protect",AQ18)=1</formula>
    </cfRule>
  </conditionalFormatting>
  <conditionalFormatting sqref="AQ55:XFD56">
    <cfRule type="expression" dxfId="2" priority="13">
      <formula>CELL("protect",AQ55)=1</formula>
    </cfRule>
  </conditionalFormatting>
  <dataValidations xWindow="84" yWindow="440" count="49">
    <dataValidation type="list" allowBlank="1" showInputMessage="1" showErrorMessage="1" sqref="AE111:AH112" xr:uid="{00000000-0002-0000-0000-000000000000}">
      <formula1>"有・無,有,無"</formula1>
    </dataValidation>
    <dataValidation type="list" allowBlank="1" showInputMessage="1" showErrorMessage="1" sqref="P111:X112" xr:uid="{00000000-0002-0000-0000-000001000000}">
      <formula1>"障害者・要介護3以上,障害者,要介護3以上"</formula1>
    </dataValidation>
    <dataValidation type="list" allowBlank="1" showInputMessage="1" showErrorMessage="1" promptTitle="２０２６年度の入学料免除申請の有無【２０２６年度入学者は入力】" prompt="２０２６年度の入学料免除申請の有無を選択" sqref="X93:AB94"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　申請書は、家計の状況等を父母から良く説明を受け、父母等の自署を除き、申請者本人が丁寧に記入してください。_x000a_また、故意に事実と相違して記入されていたことが判明したときは、免除決定後においても免除を取り消します。_x000a_収入については、課税証明書等を参考に記入しますが、家族状況については、申請時現在の状況を記入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AG67:AO67 AC67:AE67 X67" xr:uid="{00000000-0002-0000-0000-000007000000}"/>
    <dataValidation type="list" allowBlank="1" showInputMessage="1" showErrorMessage="1" promptTitle="通学区分【全員入力】" prompt="自宅、自宅外のいずれかを選択" sqref="G93:I94"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の授業料年額【免除された者のみ入力】" prompt="授業料年額は、免除前の年額（国立大学５３６、国立高専２３５等）を入力（千円未満四捨五入）_x000a__x000a_" sqref="AM103:AO110" xr:uid="{00000000-0002-0000-0000-000009000000}"/>
    <dataValidation type="whole" errorStyle="warning" operator="lessThanOrEqual" allowBlank="1" showInputMessage="1" showErrorMessage="1" errorTitle="千円単位で入力してください。" error="桁を確認し、千円単位で入力してください。" sqref="V77:AO82" xr:uid="{00000000-0002-0000-0000-00000A000000}">
      <formula1>10000</formula1>
    </dataValidation>
    <dataValidation type="list" allowBlank="1" showInputMessage="1" showErrorMessage="1" promptTitle="就学者（本人以外）の免除状況【該当者のみ入力】" prompt="国立学校に在学する場合のみ免除状況を選択し、免除状況について授業料免除実施状況証明書を提出_x000a_" sqref="AF103:AL110" xr:uid="{00000000-0002-0000-0000-00000B000000}">
      <formula1>"無・全免・　　　　半免・一部,無,全免,半免,一部"</formula1>
    </dataValidation>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 sqref="AF59:AF60" xr:uid="{00000000-0002-0000-0000-00000C000000}">
      <formula1>"有　・　無,有,無"</formula1>
    </dataValidation>
    <dataValidation allowBlank="1" showInputMessage="1" showErrorMessage="1" promptTitle="家計急変申請希望者【該当者のみ入力】" prompt="家計急変申請を希望する場合は、家計支持者の続柄及び、家計急変事由を入力" sqref="V52:AM52 L52:O52" xr:uid="{00000000-0002-0000-0000-00000D000000}"/>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 sqref="D59:I60" xr:uid="{00000000-0002-0000-0000-00000E000000}">
      <formula1>"死亡　・　生別,死亡,生別"</formula1>
    </dataValidation>
    <dataValidation type="list" allowBlank="1" showInputMessage="1" showErrorMessage="1" promptTitle="家計急変申請の有無【全員入力】" prompt="２０２５年度第１期（前々回）の申請および２０２５年度第２期（前回）の申請において、家計急変申請をしたかどうか入力。" sqref="U55:AC56" xr:uid="{00000000-0002-0000-0000-00000F000000}">
      <formula1>"有　・　無,有,無"</formula1>
    </dataValidation>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AA70:AO70" xr:uid="{00000000-0002-0000-0000-000010000000}"/>
    <dataValidation allowBlank="1" showInputMessage="1" showErrorMessage="1" promptTitle="奨学金【該当者のみ入力】" prompt="・給与の奨学金（返済の義務がないもの）のみ入力_x000a_・給与奨学金名を必ず入力_x000a_・受給額については２０２４年度の年額（見込み額）を入力_x000a_" sqref="AG99:AM99" xr:uid="{00000000-0002-0000-0000-000011000000}"/>
    <dataValidation imeMode="fullKatakana" allowBlank="1" showInputMessage="1" showErrorMessage="1" sqref="F12" xr:uid="{00000000-0002-0000-0000-000012000000}"/>
    <dataValidation type="textLength" errorStyle="warning" operator="greaterThanOrEqual" allowBlank="1" showInputMessage="1" showErrorMessage="1" errorTitle="文章が短すぎます。" error="申請の理由及び家庭の事情について、具体的に入力してください。_x000a_" sqref="B28" xr:uid="{00000000-0002-0000-0000-000013000000}">
      <formula1>100</formula1>
    </dataValidation>
    <dataValidation type="whole" operator="lessThanOrEqual" allowBlank="1" showInputMessage="1" showErrorMessage="1" sqref="Q77:U82" xr:uid="{00000000-0002-0000-0000-000014000000}">
      <formula1>10000</formula1>
    </dataValidation>
    <dataValidation type="whole" operator="lessThanOrEqual" allowBlank="1" showInputMessage="1" showErrorMessage="1" promptTitle="所得" prompt="・申請者本人のアルバイト収入は入れない（独立生計者の場合は本人の給与収入に入れる）。２０２４年に学生本人が定職（アルバイトではない雇用）に就いていた場合や課税証明書の給与収入が１０３万円超の場合は、申請の形態に関わらず本人分の証明（退職金等含む）も必要。" sqref="L77:P77" xr:uid="{00000000-0002-0000-0000-000015000000}">
      <formula1>10000</formula1>
    </dataValidation>
    <dataValidation type="whole" operator="lessThanOrEqual" allowBlank="1" showInputMessage="1" showErrorMessage="1" promptTitle="所得" prompt="・自営業等で所得金額がマイナスの場合は、「０ゼロ」として他の項目と相殺しない。" sqref="L85:AO88" xr:uid="{00000000-0002-0000-0000-000016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L89:AO90" xr:uid="{00000000-0002-0000-0000-000017000000}">
      <formula1>10000</formula1>
    </dataValidation>
    <dataValidation allowBlank="1" showInputMessage="1" showErrorMessage="1" promptTitle="【要注意】" prompt="申請者本人については、2026年4月1日時点の所属で記入してください。_x000a_" sqref="AL10:AM10" xr:uid="{00000000-0002-0000-0000-000018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9000000}"/>
    <dataValidation allowBlank="1" showDropDown="1" showInputMessage="1" showErrorMessage="1" sqref="Z10:AG10 L9:U10" xr:uid="{00000000-0002-0000-0000-00001A000000}"/>
    <dataValidation allowBlank="1" showDropDown="1" showInputMessage="1" showErrorMessage="1" promptTitle="【要注意】" prompt="申請者本人については、2026年4月1日時点の所属で記入してください。_x000a_総合学域群所属の学生は、申請時点の所属で記入してください。" sqref="E9:H9" xr:uid="{00000000-0002-0000-0000-00001B000000}"/>
    <dataValidation type="list" allowBlank="1" showInputMessage="1" showErrorMessage="1" promptTitle="家計急変申請の有無【全員入力】" prompt="２０２５年度第１期（前々回）の申請および２０２５年度第２期（前回）の申請において、家計急変申請をしたかどうか入力。_x000a_" sqref="G55:N56" xr:uid="{00000000-0002-0000-0000-00001C000000}">
      <formula1>"有　・　無,有,無"</formula1>
    </dataValidation>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 sqref="I120:AF120" xr:uid="{00000000-0002-0000-0000-00001D000000}"/>
    <dataValidation allowBlank="1" showInputMessage="1" showErrorMessage="1" promptTitle="家計支持者の別居【該当者のみ入力】" prompt="・2024年1月～2024年12月の間に家計支持者が別居している期間がある世帯_x000a_・当該期間に別居を証明できる書類を提出_x000a_" sqref="AG118 Z118:AB118 N117:W117 I118:W118 AD118" xr:uid="{00000000-0002-0000-0000-00001E000000}"/>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Q71:AO73" xr:uid="{00000000-0002-0000-0000-00001F000000}"/>
    <dataValidation allowBlank="1" showInputMessage="1" showErrorMessage="1" promptTitle="【要注意】" prompt="申請者本人については、2026年4月1日時点の所属で記入してください。_x000a_総合学域群所属の学生は、申請時点の所属で記入してください。" sqref="Z9:AB9" xr:uid="{00000000-0002-0000-0000-000020000000}"/>
    <dataValidation type="list" allowBlank="1" showErrorMessage="1" promptTitle="就学者（本人以外）の在学学校【該当者のみ入力】" prompt="・在学生（最高学年で卒業予定者を除く）は申請時点、平成２９年度入学者は平成２９年３月時点の状況（学年等）で入力_x000a__x000a_・該当する設置区分（国立・公立・私立）を選択" sqref="L103:M110" xr:uid="{00000000-0002-0000-0000-000021000000}">
      <formula1>"国立　　　公立　　　私立,国立,公立,私立"</formula1>
    </dataValidation>
    <dataValidation type="list"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N109:AB109 N103:AB103 N105:AB105 N107:AB107" xr:uid="{00000000-0002-0000-0000-000022000000}">
      <formula1>"小学校　中学校　高校　大学　高専　専修学校（高等課程）　専修学校（専門課程）,小学校,中学校,高校,大学,高専,専修学校（高等課程）,専修学校（専門課程）"</formula1>
    </dataValidation>
    <dataValidation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P110:U110 P104:U104 P106:U106 P108:U108" xr:uid="{00000000-0002-0000-0000-000023000000}"/>
    <dataValidation allowBlank="1" showErrorMessage="1" promptTitle="就学者（本人以外）の在学学校名・学年【該当者のみ入力】" prompt="・在学生（最高学年で卒業予定者を除く）は申請時点、平成２９年度入学者は平成２９年３月時点の状況（学年等）で入力_x000a__x000a_・学校名は正確に入力、入学年度、学年も入力" sqref="Z110:AA110 W104 Z104:AA104 W106 Z106:AA106 W108 Z108:AA108 W110" xr:uid="{00000000-0002-0000-0000-000024000000}"/>
    <dataValidation type="list" allowBlank="1" showErrorMessage="1" promptTitle="就学者（本人以外）の通学区分【該当者のみ入力】" prompt="・在学生（最高学年で卒業予定者を除く）は申請時点、平成２９年度入学者は平成２９年３月時点の状況（学年等）で入力_x000a__x000a_・該当する通学区分を選択する" sqref="AC103:AE110" xr:uid="{00000000-0002-0000-0000-000025000000}">
      <formula1>"自宅　　　　　　　自宅外,自宅,自宅外"</formula1>
    </dataValidation>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 sqref="E109:I110 C105:I108" xr:uid="{00000000-0002-0000-0000-000026000000}"/>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_x000a_" sqref="J105:K110" xr:uid="{00000000-0002-0000-0000-000027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 sqref="C103:I104" xr:uid="{00000000-0002-0000-0000-000028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_x000a_" sqref="J103:K104" xr:uid="{00000000-0002-0000-0000-000029000000}"/>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_x000a_" sqref="L119:W119" xr:uid="{00000000-0002-0000-0000-00002A000000}"/>
    <dataValidation type="list" allowBlank="1" showInputMessage="1" showErrorMessage="1" promptTitle="通学区分【全員入力】" prompt="主に就学しているキャンパスを選択" sqref="J93:Q94" xr:uid="{00000000-0002-0000-0000-00002B000000}">
      <formula1>"東京キャンパス　　　筑波キャンパス,東京キャンパス,筑波キャンパス"</formula1>
    </dataValidation>
    <dataValidation type="list" allowBlank="1" showInputMessage="1" showErrorMessage="1" promptTitle="２０２５年度の授業料免除結果【２０２５年度在学者は入力】" prompt="２０２５年度の授業料免除結果をそれぞれの学期について選択" sqref="H96:AB96" xr:uid="{00000000-0002-0000-0000-00002C000000}">
      <formula1>"(全免・半免・1/3免・2/3免・不許可・未申請),（全　免）,（半　免）,（1/3免除）,（2/3免除）,（不許可）,（未申請）"</formula1>
    </dataValidation>
    <dataValidation type="list" allowBlank="1" showInputMessage="1" showErrorMessage="1" promptTitle="母子父子世帯【該当者のみ入力】" prompt="母子父子世帯の場合、死亡または生別を選択し、その離別年月を入力。_x000a_さらに生別の場合は相手方からの養育費の有・無を選択。" sqref="W59:Z60" xr:uid="{00000000-0002-0000-0000-00002E000000}">
      <formula1>"有　・　無,有,無"</formula1>
    </dataValidation>
    <dataValidation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K59:M60 O59:Q60" xr:uid="{00000000-0002-0000-0000-00002F000000}"/>
    <dataValidation allowBlank="1" showErrorMessage="1" sqref="B41:J41" xr:uid="{00000000-0002-0000-0000-000030000000}"/>
    <dataValidation type="list" showInputMessage="1" sqref="K41:AO41" xr:uid="{00000000-0002-0000-0000-000031000000}">
      <formula1>"前回未申請　・　前回特別免除　・　家計急変　・　家族数変更　・　その他（　　　　　　　）,前回未申請,前回特別免除,家計急変,家族数変更,その他（　　　　　　　　　　　　　　　　　　　　　　）"</formula1>
    </dataValidation>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28575</xdr:rowOff>
                  </from>
                  <to>
                    <xdr:col>20</xdr:col>
                    <xdr:colOff>47625</xdr:colOff>
                    <xdr:row>19</xdr:row>
                    <xdr:rowOff>0</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28575</xdr:rowOff>
                  </from>
                  <to>
                    <xdr:col>20</xdr:col>
                    <xdr:colOff>28575</xdr:colOff>
                    <xdr:row>19</xdr:row>
                    <xdr:rowOff>266700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4" r:id="rId7" name="Check Box 6">
              <controlPr locked="0" defaultSize="0" autoFill="0" autoLine="0" autoPict="0">
                <anchor moveWithCells="1">
                  <from>
                    <xdr:col>9</xdr:col>
                    <xdr:colOff>0</xdr:colOff>
                    <xdr:row>21</xdr:row>
                    <xdr:rowOff>161925</xdr:rowOff>
                  </from>
                  <to>
                    <xdr:col>10</xdr:col>
                    <xdr:colOff>0</xdr:colOff>
                    <xdr:row>23</xdr:row>
                    <xdr:rowOff>28575</xdr:rowOff>
                  </to>
                </anchor>
              </controlPr>
            </control>
          </mc:Choice>
        </mc:AlternateContent>
        <mc:AlternateContent xmlns:mc="http://schemas.openxmlformats.org/markup-compatibility/2006">
          <mc:Choice Requires="x14">
            <control shapeId="2055" r:id="rId8" name="Check Box 7">
              <controlPr locked="0" defaultSize="0" autoFill="0" autoLine="0" autoPict="0">
                <anchor moveWithCells="1">
                  <from>
                    <xdr:col>15</xdr:col>
                    <xdr:colOff>9525</xdr:colOff>
                    <xdr:row>21</xdr:row>
                    <xdr:rowOff>152400</xdr:rowOff>
                  </from>
                  <to>
                    <xdr:col>17</xdr:col>
                    <xdr:colOff>28575</xdr:colOff>
                    <xdr:row>23</xdr:row>
                    <xdr:rowOff>19050</xdr:rowOff>
                  </to>
                </anchor>
              </controlPr>
            </control>
          </mc:Choice>
        </mc:AlternateContent>
        <mc:AlternateContent xmlns:mc="http://schemas.openxmlformats.org/markup-compatibility/2006">
          <mc:Choice Requires="x14">
            <control shapeId="2056" r:id="rId9" name="Check Box 8">
              <controlPr locked="0" defaultSize="0" autoFill="0" autoLine="0" autoPict="0">
                <anchor moveWithCells="1">
                  <from>
                    <xdr:col>22</xdr:col>
                    <xdr:colOff>0</xdr:colOff>
                    <xdr:row>21</xdr:row>
                    <xdr:rowOff>161925</xdr:rowOff>
                  </from>
                  <to>
                    <xdr:col>23</xdr:col>
                    <xdr:colOff>9525</xdr:colOff>
                    <xdr:row>23</xdr:row>
                    <xdr:rowOff>28575</xdr:rowOff>
                  </to>
                </anchor>
              </controlPr>
            </control>
          </mc:Choice>
        </mc:AlternateContent>
        <mc:AlternateContent xmlns:mc="http://schemas.openxmlformats.org/markup-compatibility/2006">
          <mc:Choice Requires="x14">
            <control shapeId="2057" r:id="rId10"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11" name="Check Box 20">
              <controlPr locked="0" defaultSize="0" autoFill="0" autoLine="0" autoPict="0">
                <anchor moveWithCells="1">
                  <from>
                    <xdr:col>2</xdr:col>
                    <xdr:colOff>19050</xdr:colOff>
                    <xdr:row>110</xdr:row>
                    <xdr:rowOff>38100</xdr:rowOff>
                  </from>
                  <to>
                    <xdr:col>3</xdr:col>
                    <xdr:colOff>38100</xdr:colOff>
                    <xdr:row>111</xdr:row>
                    <xdr:rowOff>104775</xdr:rowOff>
                  </to>
                </anchor>
              </controlPr>
            </control>
          </mc:Choice>
        </mc:AlternateContent>
        <mc:AlternateContent xmlns:mc="http://schemas.openxmlformats.org/markup-compatibility/2006">
          <mc:Choice Requires="x14">
            <control shapeId="2069" r:id="rId12" name="Check Box 21">
              <controlPr locked="0" defaultSize="0" autoFill="0" autoLine="0" autoPict="0">
                <anchor moveWithCells="1">
                  <from>
                    <xdr:col>2</xdr:col>
                    <xdr:colOff>28575</xdr:colOff>
                    <xdr:row>113</xdr:row>
                    <xdr:rowOff>0</xdr:rowOff>
                  </from>
                  <to>
                    <xdr:col>3</xdr:col>
                    <xdr:colOff>38100</xdr:colOff>
                    <xdr:row>114</xdr:row>
                    <xdr:rowOff>66675</xdr:rowOff>
                  </to>
                </anchor>
              </controlPr>
            </control>
          </mc:Choice>
        </mc:AlternateContent>
        <mc:AlternateContent xmlns:mc="http://schemas.openxmlformats.org/markup-compatibility/2006">
          <mc:Choice Requires="x14">
            <control shapeId="2070" r:id="rId13" name="Check Box 22">
              <controlPr locked="0" defaultSize="0" autoFill="0" autoLine="0" autoPict="0">
                <anchor moveWithCells="1">
                  <from>
                    <xdr:col>2</xdr:col>
                    <xdr:colOff>19050</xdr:colOff>
                    <xdr:row>116</xdr:row>
                    <xdr:rowOff>19050</xdr:rowOff>
                  </from>
                  <to>
                    <xdr:col>3</xdr:col>
                    <xdr:colOff>19050</xdr:colOff>
                    <xdr:row>117</xdr:row>
                    <xdr:rowOff>85725</xdr:rowOff>
                  </to>
                </anchor>
              </controlPr>
            </control>
          </mc:Choice>
        </mc:AlternateContent>
        <mc:AlternateContent xmlns:mc="http://schemas.openxmlformats.org/markup-compatibility/2006">
          <mc:Choice Requires="x14">
            <control shapeId="2071" r:id="rId14" name="Check Box 23">
              <controlPr locked="0" defaultSize="0" autoFill="0" autoLine="0" autoPict="0">
                <anchor moveWithCells="1">
                  <from>
                    <xdr:col>2</xdr:col>
                    <xdr:colOff>28575</xdr:colOff>
                    <xdr:row>118</xdr:row>
                    <xdr:rowOff>19050</xdr:rowOff>
                  </from>
                  <to>
                    <xdr:col>3</xdr:col>
                    <xdr:colOff>38100</xdr:colOff>
                    <xdr:row>119</xdr:row>
                    <xdr:rowOff>76200</xdr:rowOff>
                  </to>
                </anchor>
              </controlPr>
            </control>
          </mc:Choice>
        </mc:AlternateContent>
        <mc:AlternateContent xmlns:mc="http://schemas.openxmlformats.org/markup-compatibility/2006">
          <mc:Choice Requires="x14">
            <control shapeId="2075" r:id="rId15" name="Check Box 27">
              <controlPr locked="0" defaultSize="0" autoFill="0" autoLine="0" autoPict="0">
                <anchor moveWithCells="1">
                  <from>
                    <xdr:col>42</xdr:col>
                    <xdr:colOff>142875</xdr:colOff>
                    <xdr:row>122</xdr:row>
                    <xdr:rowOff>19050</xdr:rowOff>
                  </from>
                  <to>
                    <xdr:col>42</xdr:col>
                    <xdr:colOff>2447925</xdr:colOff>
                    <xdr:row>123</xdr:row>
                    <xdr:rowOff>85725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8EF6A6C9-6B40-4447-8218-7127ACE0EA42}">
            <xm:f>リスト!$F$2=TRUE</xm:f>
            <x14:dxf>
              <fill>
                <patternFill>
                  <bgColor theme="0"/>
                </patternFill>
              </fill>
            </x14:dxf>
          </x14:cfRule>
          <xm:sqref>C74:C75</xm:sqref>
        </x14:conditionalFormatting>
        <x14:conditionalFormatting xmlns:xm="http://schemas.microsoft.com/office/excel/2006/main">
          <x14:cfRule type="expression" priority="124" id="{81DCBCEC-AAA9-4D2A-81FB-E4FF2AD2FE5D}">
            <xm:f>リスト!$F$2=TRUE</xm:f>
            <x14:dxf>
              <fill>
                <patternFill>
                  <bgColor theme="0"/>
                </patternFill>
              </fill>
            </x14:dxf>
          </x14:cfRule>
          <xm:sqref>C76:AO82 C85:AO90 L74:AO75 A64:AO69 C70:AO73 L83:AO83 L91:AO91 A111:AI120 I83 A100:AO110 AF59:AF60 A1:AO2 A3:U3 A4:AO9 A10:AI10 AL10:AO10 A11:AO27 A28:B28 A29:A40 A41:B41 A42:AO58 AA59:AC60 AJ59:AO60 A61:AO62 A63:AJ63 AL63:AO63 A70:A92 C83 C91 A93:AB94 A95:L95 S95:X95 A96:G96 A97:AO97 A98:F99 AG98:AO99 A121:A124 A125:B125 E125:AO125</xm:sqref>
        </x14:conditionalFormatting>
        <x14:conditionalFormatting xmlns:xm="http://schemas.microsoft.com/office/excel/2006/main">
          <x14:cfRule type="expression" priority="10" id="{7D12258B-02A7-4815-AA9B-B43F069DCA20}">
            <xm:f>'C:\経済支援チーム\1_入学料・授業料免除\01授業料免除\申請書\R2-1【在学生用】\EXCEL申請書\[2020-1免除申請（留学生以外）.xlsx]リスト'!#REF!=TRUE</xm:f>
            <x14:dxf>
              <fill>
                <patternFill>
                  <bgColor theme="0"/>
                </patternFill>
              </fill>
            </x14:dxf>
          </x14:cfRule>
          <xm:sqref>H96:L96 S96:X96</xm:sqref>
        </x14:conditionalFormatting>
        <x14:conditionalFormatting xmlns:xm="http://schemas.microsoft.com/office/excel/2006/main">
          <x14:cfRule type="expression" priority="65" id="{D59B5880-B86F-4C54-8DC1-35B827590672}">
            <xm:f>リスト!$F$2=TRUE</xm:f>
            <x14:dxf>
              <fill>
                <patternFill>
                  <bgColor theme="0"/>
                </patternFill>
              </fill>
            </x14:dxf>
          </x14:cfRule>
          <xm:sqref>I91</xm:sqref>
        </x14:conditionalFormatting>
        <x14:conditionalFormatting xmlns:xm="http://schemas.microsoft.com/office/excel/2006/main">
          <x14:cfRule type="expression" priority="62" id="{CA298991-0E62-4948-81C3-CA573D76D63F}">
            <xm:f>リスト!$F$2=TRUE</xm:f>
            <x14:dxf>
              <fill>
                <patternFill>
                  <bgColor theme="0"/>
                </patternFill>
              </fill>
            </x14:dxf>
          </x14:cfRule>
          <xm:sqref>I83:L83 I91:L91</xm:sqref>
        </x14:conditionalFormatting>
        <x14:conditionalFormatting xmlns:xm="http://schemas.microsoft.com/office/excel/2006/main">
          <x14:cfRule type="expression" priority="122"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20" id="{86E15058-666A-49AD-86E2-4D6A4DC92821}">
            <xm:f>リスト!$F$2=TRUE</xm:f>
            <x14:dxf>
              <fill>
                <patternFill>
                  <bgColor theme="0"/>
                </patternFill>
              </fill>
            </x14:dxf>
          </x14:cfRule>
          <xm:sqref>K88</xm:sqref>
        </x14:conditionalFormatting>
        <x14:conditionalFormatting xmlns:xm="http://schemas.microsoft.com/office/excel/2006/main">
          <x14:cfRule type="expression" priority="86"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115"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74" id="{1EC207F6-C0B5-494C-AD79-481CDEE20BA7}">
            <xm:f>リスト!$F$2=TRUE</xm:f>
            <x14:dxf>
              <fill>
                <patternFill>
                  <bgColor theme="0"/>
                </patternFill>
              </fill>
            </x14:dxf>
          </x14:cfRule>
          <xm:sqref>O116</xm:sqref>
        </x14:conditionalFormatting>
        <x14:conditionalFormatting xmlns:xm="http://schemas.microsoft.com/office/excel/2006/main">
          <x14:cfRule type="expression" priority="88"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98"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82"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78" id="{52787E5D-657C-4C75-A762-3BF024A8F679}">
            <xm:f>リスト!$F$2=TRUE</xm:f>
            <x14:dxf>
              <fill>
                <patternFill>
                  <bgColor theme="0"/>
                </patternFill>
              </fill>
            </x14:dxf>
          </x14:cfRule>
          <xm:sqref>R115</xm:sqref>
        </x14:conditionalFormatting>
        <x14:conditionalFormatting xmlns:xm="http://schemas.microsoft.com/office/excel/2006/main">
          <x14:cfRule type="expression" priority="112"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96"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5" id="{08442B81-FE68-4891-BFC9-BC1D477A6419}">
            <xm:f>リスト!$F$2=TRUE</xm:f>
            <x14:dxf>
              <fill>
                <patternFill>
                  <bgColor theme="0"/>
                </patternFill>
              </fill>
            </x14:dxf>
          </x14:cfRule>
          <xm:sqref>W59:W60 A59:T60</xm:sqref>
        </x14:conditionalFormatting>
        <x14:conditionalFormatting xmlns:xm="http://schemas.microsoft.com/office/excel/2006/main">
          <x14:cfRule type="expression" priority="109"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94"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06"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92"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03"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90"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00"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68" id="{FCA680DC-BB9D-433A-B58C-08517946238D}">
            <xm:f>リスト!$F$2=TRUE</xm:f>
            <x14:dxf>
              <font>
                <color theme="1"/>
              </font>
            </x14:dxf>
          </x14:cfRule>
          <xm:sqref>AQ121:AS124</xm:sqref>
        </x14:conditionalFormatting>
      </x14:conditionalFormattings>
    </ext>
    <ext xmlns:x14="http://schemas.microsoft.com/office/spreadsheetml/2009/9/main" uri="{CCE6A557-97BC-4b89-ADB6-D9C93CAAB3DF}">
      <x14:dataValidations xmlns:xm="http://schemas.microsoft.com/office/excel/2006/main" xWindow="84" yWindow="440" count="2">
        <x14:dataValidation type="list" allowBlank="1" showInputMessage="1" showErrorMessage="1" xr:uid="{00000000-0002-0000-0000-000036000000}">
          <x14:formula1>
            <xm:f>リスト!$A$2:$A$10</xm:f>
          </x14:formula1>
          <xm:sqref>D9</xm:sqref>
        </x14:dataValidation>
        <x14:dataValidation type="list" allowBlank="1" showInputMessage="1" showErrorMessage="1" promptTitle="【要注意】" prompt="申請者本人については、2026年4月1日時点の所属で記入してください。" xr:uid="{00000000-0002-0000-0000-000037000000}">
          <x14:formula1>
            <xm:f>リスト!$B$2:$B$7</xm:f>
          </x14:formula1>
          <xm:sqref>E10:H10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6"/>
  <sheetViews>
    <sheetView zoomScale="90" zoomScaleNormal="90" workbookViewId="0">
      <selection activeCell="B8" sqref="B8"/>
    </sheetView>
  </sheetViews>
  <sheetFormatPr defaultRowHeight="13.5" x14ac:dyDescent="0.15"/>
  <cols>
    <col min="1" max="1" width="6" customWidth="1"/>
    <col min="2" max="2" width="14.125" customWidth="1"/>
    <col min="3" max="6" width="12.125" customWidth="1"/>
    <col min="8" max="8" width="18.125" customWidth="1"/>
    <col min="9" max="13" width="19.25" customWidth="1"/>
    <col min="14" max="14" width="31.5" bestFit="1" customWidth="1"/>
    <col min="15" max="15" width="23.5" customWidth="1"/>
    <col min="16" max="16" width="19.25" customWidth="1"/>
    <col min="17" max="17" width="19.5" customWidth="1"/>
  </cols>
  <sheetData>
    <row r="1" spans="2:16" x14ac:dyDescent="0.15">
      <c r="B1" t="s">
        <v>212</v>
      </c>
      <c r="C1" s="54" t="s">
        <v>208</v>
      </c>
      <c r="D1" s="54" t="s">
        <v>209</v>
      </c>
      <c r="E1" s="54" t="s">
        <v>210</v>
      </c>
      <c r="F1" s="54" t="s">
        <v>211</v>
      </c>
      <c r="H1" s="85" t="s">
        <v>94</v>
      </c>
      <c r="I1" s="85" t="s">
        <v>111</v>
      </c>
      <c r="J1" s="85" t="s">
        <v>223</v>
      </c>
      <c r="K1" s="85" t="s">
        <v>112</v>
      </c>
      <c r="L1" s="85" t="s">
        <v>113</v>
      </c>
      <c r="M1" s="85" t="s">
        <v>114</v>
      </c>
      <c r="N1" s="85" t="s">
        <v>115</v>
      </c>
      <c r="O1" s="85" t="s">
        <v>116</v>
      </c>
      <c r="P1" s="85" t="s">
        <v>288</v>
      </c>
    </row>
    <row r="2" spans="2:16" x14ac:dyDescent="0.15">
      <c r="B2" t="s">
        <v>196</v>
      </c>
      <c r="C2" s="55" t="b">
        <v>0</v>
      </c>
      <c r="D2" s="55" t="b">
        <v>0</v>
      </c>
      <c r="E2" t="b">
        <v>0</v>
      </c>
      <c r="F2" t="b">
        <v>0</v>
      </c>
      <c r="H2" t="s">
        <v>224</v>
      </c>
      <c r="I2" t="s">
        <v>117</v>
      </c>
      <c r="J2" t="s">
        <v>225</v>
      </c>
      <c r="K2" t="s">
        <v>124</v>
      </c>
      <c r="L2" t="s">
        <v>131</v>
      </c>
      <c r="M2" t="s">
        <v>143</v>
      </c>
      <c r="N2" t="s">
        <v>150</v>
      </c>
      <c r="O2" t="s">
        <v>116</v>
      </c>
      <c r="P2" t="s">
        <v>294</v>
      </c>
    </row>
    <row r="3" spans="2:16" x14ac:dyDescent="0.15">
      <c r="B3" t="s">
        <v>8</v>
      </c>
      <c r="C3" s="55" t="b">
        <v>0</v>
      </c>
      <c r="D3" s="55" t="b">
        <v>0</v>
      </c>
      <c r="E3" t="b">
        <v>0</v>
      </c>
      <c r="H3" t="s">
        <v>226</v>
      </c>
      <c r="I3" t="s">
        <v>118</v>
      </c>
      <c r="J3" t="s">
        <v>227</v>
      </c>
      <c r="K3" t="s">
        <v>125</v>
      </c>
      <c r="L3" t="s">
        <v>132</v>
      </c>
      <c r="M3" t="s">
        <v>137</v>
      </c>
      <c r="N3" t="s">
        <v>151</v>
      </c>
      <c r="O3" t="s">
        <v>287</v>
      </c>
      <c r="P3" t="s">
        <v>291</v>
      </c>
    </row>
    <row r="4" spans="2:16" x14ac:dyDescent="0.15">
      <c r="B4" t="s">
        <v>9</v>
      </c>
      <c r="C4" s="55"/>
      <c r="D4" s="55" t="b">
        <v>0</v>
      </c>
      <c r="E4" t="b">
        <v>0</v>
      </c>
      <c r="H4" t="s">
        <v>290</v>
      </c>
      <c r="I4" t="s">
        <v>119</v>
      </c>
      <c r="J4" t="s">
        <v>229</v>
      </c>
      <c r="K4" t="s">
        <v>126</v>
      </c>
      <c r="L4" t="s">
        <v>133</v>
      </c>
      <c r="M4" t="s">
        <v>138</v>
      </c>
      <c r="N4" t="s">
        <v>152</v>
      </c>
      <c r="P4" t="s">
        <v>292</v>
      </c>
    </row>
    <row r="5" spans="2:16" x14ac:dyDescent="0.15">
      <c r="B5" t="s">
        <v>252</v>
      </c>
      <c r="C5" s="55"/>
      <c r="D5" s="55" t="b">
        <v>0</v>
      </c>
      <c r="E5" t="b">
        <v>0</v>
      </c>
      <c r="H5" t="s">
        <v>228</v>
      </c>
      <c r="I5" t="s">
        <v>120</v>
      </c>
      <c r="J5" t="s">
        <v>230</v>
      </c>
      <c r="K5" t="s">
        <v>127</v>
      </c>
      <c r="L5" t="s">
        <v>134</v>
      </c>
      <c r="M5" t="s">
        <v>139</v>
      </c>
      <c r="N5" t="s">
        <v>153</v>
      </c>
      <c r="P5" t="s">
        <v>293</v>
      </c>
    </row>
    <row r="6" spans="2:16" x14ac:dyDescent="0.15">
      <c r="B6" t="s">
        <v>231</v>
      </c>
      <c r="C6" s="55"/>
      <c r="D6" s="55" t="b">
        <v>0</v>
      </c>
      <c r="I6" t="s">
        <v>121</v>
      </c>
      <c r="J6" t="s">
        <v>232</v>
      </c>
      <c r="K6" t="s">
        <v>128</v>
      </c>
      <c r="L6" t="s">
        <v>135</v>
      </c>
      <c r="M6" t="s">
        <v>140</v>
      </c>
      <c r="N6" t="s">
        <v>154</v>
      </c>
      <c r="P6" t="s">
        <v>228</v>
      </c>
    </row>
    <row r="7" spans="2:16" x14ac:dyDescent="0.15">
      <c r="B7" t="s">
        <v>233</v>
      </c>
      <c r="C7" s="55"/>
      <c r="D7" s="55" t="b">
        <v>0</v>
      </c>
      <c r="I7" t="s">
        <v>122</v>
      </c>
      <c r="J7" t="s">
        <v>228</v>
      </c>
      <c r="K7" t="s">
        <v>129</v>
      </c>
      <c r="L7" t="s">
        <v>136</v>
      </c>
      <c r="M7" t="s">
        <v>141</v>
      </c>
      <c r="N7" t="s">
        <v>95</v>
      </c>
    </row>
    <row r="8" spans="2:16" x14ac:dyDescent="0.15">
      <c r="I8" t="s">
        <v>123</v>
      </c>
      <c r="K8" t="s">
        <v>130</v>
      </c>
      <c r="L8" t="s">
        <v>228</v>
      </c>
      <c r="M8" t="s">
        <v>142</v>
      </c>
      <c r="N8" t="s">
        <v>155</v>
      </c>
    </row>
    <row r="9" spans="2:16" x14ac:dyDescent="0.15">
      <c r="I9" t="s">
        <v>228</v>
      </c>
      <c r="K9" t="s">
        <v>228</v>
      </c>
      <c r="M9" t="s">
        <v>144</v>
      </c>
      <c r="N9" t="s">
        <v>156</v>
      </c>
    </row>
    <row r="10" spans="2:16" x14ac:dyDescent="0.15">
      <c r="M10" t="s">
        <v>145</v>
      </c>
      <c r="N10" t="s">
        <v>157</v>
      </c>
    </row>
    <row r="11" spans="2:16" x14ac:dyDescent="0.15">
      <c r="M11" t="s">
        <v>146</v>
      </c>
      <c r="N11" t="s">
        <v>158</v>
      </c>
    </row>
    <row r="12" spans="2:16" x14ac:dyDescent="0.15">
      <c r="M12" t="s">
        <v>147</v>
      </c>
      <c r="N12" t="s">
        <v>160</v>
      </c>
    </row>
    <row r="13" spans="2:16" x14ac:dyDescent="0.15">
      <c r="M13" t="s">
        <v>148</v>
      </c>
      <c r="N13" t="s">
        <v>164</v>
      </c>
    </row>
    <row r="14" spans="2:16" x14ac:dyDescent="0.15">
      <c r="M14" t="s">
        <v>149</v>
      </c>
      <c r="N14" t="s">
        <v>165</v>
      </c>
    </row>
    <row r="15" spans="2:16" x14ac:dyDescent="0.15">
      <c r="M15" t="s">
        <v>254</v>
      </c>
      <c r="N15" t="s">
        <v>166</v>
      </c>
    </row>
    <row r="16" spans="2:16" x14ac:dyDescent="0.15">
      <c r="M16" t="s">
        <v>253</v>
      </c>
      <c r="N16" t="s">
        <v>168</v>
      </c>
    </row>
    <row r="17" spans="8:16" x14ac:dyDescent="0.15">
      <c r="M17" t="s">
        <v>228</v>
      </c>
      <c r="N17" t="s">
        <v>169</v>
      </c>
    </row>
    <row r="18" spans="8:16" x14ac:dyDescent="0.15">
      <c r="N18" t="s">
        <v>170</v>
      </c>
    </row>
    <row r="19" spans="8:16" x14ac:dyDescent="0.15">
      <c r="N19" t="s">
        <v>159</v>
      </c>
    </row>
    <row r="20" spans="8:16" x14ac:dyDescent="0.15">
      <c r="N20" t="s">
        <v>161</v>
      </c>
    </row>
    <row r="21" spans="8:16" x14ac:dyDescent="0.15">
      <c r="N21" t="s">
        <v>167</v>
      </c>
    </row>
    <row r="22" spans="8:16" x14ac:dyDescent="0.15">
      <c r="N22" t="s">
        <v>162</v>
      </c>
    </row>
    <row r="23" spans="8:16" x14ac:dyDescent="0.15">
      <c r="N23" t="s">
        <v>163</v>
      </c>
    </row>
    <row r="24" spans="8:16" x14ac:dyDescent="0.15">
      <c r="N24" t="s">
        <v>243</v>
      </c>
    </row>
    <row r="25" spans="8:16" x14ac:dyDescent="0.15">
      <c r="N25" t="s">
        <v>244</v>
      </c>
    </row>
    <row r="26" spans="8:16" x14ac:dyDescent="0.15">
      <c r="N26" t="s">
        <v>255</v>
      </c>
    </row>
    <row r="27" spans="8:16" x14ac:dyDescent="0.15">
      <c r="N27" t="s">
        <v>289</v>
      </c>
    </row>
    <row r="28" spans="8:16" x14ac:dyDescent="0.15">
      <c r="N28" t="s">
        <v>228</v>
      </c>
    </row>
    <row r="30" spans="8:16" x14ac:dyDescent="0.15">
      <c r="H30" s="85" t="s">
        <v>10</v>
      </c>
      <c r="I30" s="85" t="s">
        <v>11</v>
      </c>
      <c r="J30" s="85" t="s">
        <v>12</v>
      </c>
      <c r="K30" s="85" t="s">
        <v>13</v>
      </c>
      <c r="L30" s="85" t="s">
        <v>14</v>
      </c>
      <c r="M30" s="85" t="s">
        <v>15</v>
      </c>
      <c r="N30" s="85" t="s">
        <v>16</v>
      </c>
      <c r="O30" s="85" t="s">
        <v>18</v>
      </c>
      <c r="P30" s="85" t="s">
        <v>17</v>
      </c>
    </row>
    <row r="31" spans="8:16" x14ac:dyDescent="0.15">
      <c r="H31" t="s">
        <v>90</v>
      </c>
      <c r="I31" t="s">
        <v>234</v>
      </c>
      <c r="J31" t="s">
        <v>94</v>
      </c>
      <c r="K31" t="s">
        <v>97</v>
      </c>
      <c r="L31" t="s">
        <v>100</v>
      </c>
      <c r="M31" t="s">
        <v>106</v>
      </c>
      <c r="N31" t="s">
        <v>16</v>
      </c>
      <c r="O31" t="s">
        <v>228</v>
      </c>
      <c r="P31" t="s">
        <v>228</v>
      </c>
    </row>
    <row r="32" spans="8:16" x14ac:dyDescent="0.15">
      <c r="H32" t="s">
        <v>91</v>
      </c>
      <c r="I32" t="s">
        <v>93</v>
      </c>
      <c r="J32" t="s">
        <v>95</v>
      </c>
      <c r="K32" t="s">
        <v>98</v>
      </c>
      <c r="L32" t="s">
        <v>101</v>
      </c>
      <c r="M32" t="s">
        <v>107</v>
      </c>
      <c r="N32" t="s">
        <v>109</v>
      </c>
    </row>
    <row r="33" spans="8:14" x14ac:dyDescent="0.15">
      <c r="H33" t="s">
        <v>92</v>
      </c>
      <c r="J33" t="s">
        <v>96</v>
      </c>
      <c r="K33" t="s">
        <v>99</v>
      </c>
      <c r="L33" t="s">
        <v>102</v>
      </c>
      <c r="M33" t="s">
        <v>108</v>
      </c>
      <c r="N33" t="s">
        <v>110</v>
      </c>
    </row>
    <row r="34" spans="8:14" x14ac:dyDescent="0.15">
      <c r="L34" t="s">
        <v>103</v>
      </c>
    </row>
    <row r="35" spans="8:14" x14ac:dyDescent="0.15">
      <c r="L35" t="s">
        <v>104</v>
      </c>
    </row>
    <row r="36" spans="8:14" x14ac:dyDescent="0.15">
      <c r="L36" t="s">
        <v>105</v>
      </c>
    </row>
  </sheetData>
  <phoneticPr fontId="1"/>
  <conditionalFormatting sqref="A1:F1 A2:B4 B5:B9 A5:A11 C8:D10 A13">
    <cfRule type="expression" dxfId="1" priority="2">
      <formula>CELL("protect",A1)=0</formula>
    </cfRule>
  </conditionalFormatting>
  <conditionalFormatting sqref="H30:P30">
    <cfRule type="expression" dxfId="0" priority="1">
      <formula>CELL("protect",H30)=0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申請書</vt:lpstr>
      <vt:lpstr>リスト</vt:lpstr>
      <vt:lpstr>申請書!Print_Area</vt:lpstr>
      <vt:lpstr>グローバル教育院</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2016-06-03T06:29:00Z</dcterms:created>
  <dcterms:modified xsi:type="dcterms:W3CDTF">2026-02-04T01:08:34Z</dcterms:modified>
</cp:coreProperties>
</file>